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4" i="1" l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9" i="1" l="1"/>
  <c r="G9" i="1"/>
  <c r="K137" i="1" l="1"/>
  <c r="J137" i="1"/>
  <c r="I137" i="1"/>
  <c r="H137" i="1"/>
  <c r="G137" i="1"/>
  <c r="K34" i="1"/>
  <c r="J34" i="1"/>
  <c r="I34" i="1"/>
  <c r="H34" i="1"/>
  <c r="G34" i="1"/>
  <c r="M39" i="1" l="1"/>
  <c r="M34" i="1"/>
  <c r="M9" i="1"/>
  <c r="K139" i="1"/>
  <c r="I139" i="1"/>
  <c r="H139" i="1"/>
  <c r="J139" i="1"/>
  <c r="G139" i="1"/>
  <c r="L137" i="1"/>
  <c r="M137" i="1" s="1"/>
  <c r="L39" i="1"/>
  <c r="L34" i="1"/>
  <c r="L9" i="1"/>
  <c r="L139" i="1" l="1"/>
  <c r="M139" i="1"/>
</calcChain>
</file>

<file path=xl/sharedStrings.xml><?xml version="1.0" encoding="utf-8"?>
<sst xmlns="http://schemas.openxmlformats.org/spreadsheetml/2006/main" count="341" uniqueCount="235">
  <si>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</si>
  <si>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</si>
  <si>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</si>
  <si>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</si>
  <si>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</si>
  <si>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</si>
  <si>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</si>
  <si>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</si>
  <si>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</si>
  <si>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</si>
  <si>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</si>
  <si>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</si>
  <si>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</si>
  <si>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</si>
  <si>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</si>
  <si>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</si>
  <si>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</si>
  <si>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</si>
  <si>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</si>
  <si>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</si>
  <si>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</si>
  <si>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</si>
  <si>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MEJORAR LA CALIDAD DE VIDA DE LOS HABIT DE</t>
  </si>
  <si>
    <t>MUEBLES DE OFICINA Y ESTANTERIA</t>
  </si>
  <si>
    <t>MUEBLES, EXCEPTO DE OFICINA Y ESTANTERIA</t>
  </si>
  <si>
    <t>EQUIPO DE COMPUTO Y DE TECNOLOGIAS DE LA INFORMAC</t>
  </si>
  <si>
    <t>E0003</t>
  </si>
  <si>
    <t>MANT LA GUBERNABILIDAD POR MEDIO DE LA ATE</t>
  </si>
  <si>
    <t>E0005</t>
  </si>
  <si>
    <t>SERV PUBLICOS ASEO LIMPIEZA PARQUES Y JARD</t>
  </si>
  <si>
    <t>VEHICULOS Y EQUIPO TERRESTRE</t>
  </si>
  <si>
    <t>E0006</t>
  </si>
  <si>
    <t>IMPLEMENTAR PROG PARA MEJORAR DESARROLLO S</t>
  </si>
  <si>
    <t>E0008</t>
  </si>
  <si>
    <t>IMPLEMENT ACTIVACION FISICA PARA TENER UNA</t>
  </si>
  <si>
    <t>EQUIPOS Y APARATOS AUDIOVISUALES</t>
  </si>
  <si>
    <t>E0009</t>
  </si>
  <si>
    <t>IMPLEMENT AL 100 % EN TODOS LOS PROG DE PR</t>
  </si>
  <si>
    <t>EQUIPO DE COMUNICACION Y TELECOMUNICACION</t>
  </si>
  <si>
    <t>HERRAMIENTAS Y MAQUINAS-HERRAMIENTA</t>
  </si>
  <si>
    <t>E0010</t>
  </si>
  <si>
    <t>CONSERVAR FOMENTAR Y FORTAL COSTUMB TRADIC</t>
  </si>
  <si>
    <t>E0011</t>
  </si>
  <si>
    <t>PROCESO ADVO PARA EL FONDO DE APOYO A INFR</t>
  </si>
  <si>
    <t>E0012</t>
  </si>
  <si>
    <t>VIGILAR Y GARANT EL ORDEN Y LA SEGURIDAD D</t>
  </si>
  <si>
    <t>E0017</t>
  </si>
  <si>
    <t>SALUD ECOLOGIA Y TURISMO</t>
  </si>
  <si>
    <t>E002301</t>
  </si>
  <si>
    <t>CULTURA EN MOVIMIENTO</t>
  </si>
  <si>
    <t>EQ DE GENERACION ELECTRICA, APARATOS Y ACCES ELECT</t>
  </si>
  <si>
    <t>M0002</t>
  </si>
  <si>
    <t>ASUNTOS FINANCIEROS Y HACENDARIOS</t>
  </si>
  <si>
    <t>CONSTRUCCION DE VIAS DE COMUNICACION</t>
  </si>
  <si>
    <t>OTRAS CONSTR DE INGENIERIA CIVIL U OBRA PESADA</t>
  </si>
  <si>
    <t>ESTU, FORM Y EVA D PROYE PRODU NO INCL EN CONCEP A</t>
  </si>
  <si>
    <t>E00180101</t>
  </si>
  <si>
    <t>CONSTR DE SANITARIO CON BIOD CARRICILLO</t>
  </si>
  <si>
    <t>EDIFICACION NO HABITACIONAL</t>
  </si>
  <si>
    <t>E00180102</t>
  </si>
  <si>
    <t>CONSTR DE SANITARIO CON BIOD PIÑONAL</t>
  </si>
  <si>
    <t>E00180103</t>
  </si>
  <si>
    <t>CONSTR DE SANITARIO CON BIOD ATARJEA</t>
  </si>
  <si>
    <t>E00180104</t>
  </si>
  <si>
    <t>CONSTR DE SANITARIO CON BIOD SAN JUAN DIOS</t>
  </si>
  <si>
    <t>E00180105</t>
  </si>
  <si>
    <t>CONSTR DE SANITARIO CON BIOD CERRO PRIE</t>
  </si>
  <si>
    <t>E00180106</t>
  </si>
  <si>
    <t>CONSTR DE SANITARIO CON BIOD DURAZNO</t>
  </si>
  <si>
    <t>E00180107</t>
  </si>
  <si>
    <t>CONSTR DE SANITARIO CON BIOD PIEDRA GOR</t>
  </si>
  <si>
    <t>E00180108</t>
  </si>
  <si>
    <t>CONSTR DE SANITARIO CON BIOD ALAMOS</t>
  </si>
  <si>
    <t>E00180109</t>
  </si>
  <si>
    <t>CONSTR DE SANITARIO CON BIOD MANGAS CUA</t>
  </si>
  <si>
    <t>E00180110</t>
  </si>
  <si>
    <t>CONSTR DE SANITARIO CON BIOD APARTADERO</t>
  </si>
  <si>
    <t>E00180111</t>
  </si>
  <si>
    <t>CONSTR DE SANITARIO CON BIOD CHARCAS</t>
  </si>
  <si>
    <t>E00180112</t>
  </si>
  <si>
    <t>CONSTR DE SANITARIO CON BIOD LLANITOS</t>
  </si>
  <si>
    <t>E00180113</t>
  </si>
  <si>
    <t>CONSTR DE SANITARIO CON BIOD LAGUNITA</t>
  </si>
  <si>
    <t>E00180114</t>
  </si>
  <si>
    <t>CONSTR DE SANITARIO CON BIOD CHARCO</t>
  </si>
  <si>
    <t>E00180115</t>
  </si>
  <si>
    <t>CONSTR DE SANITARIO CON BIOD CHILARITO</t>
  </si>
  <si>
    <t>E00180117</t>
  </si>
  <si>
    <t>CONSTR DE SANITARIO CON BIOD TORBELLINO</t>
  </si>
  <si>
    <t>E00180118</t>
  </si>
  <si>
    <t>CONST SANIT BIODIGESTOR 8VA ETAP LOCALIDAD EL TORO</t>
  </si>
  <si>
    <t>E00180119</t>
  </si>
  <si>
    <t>CONST SANIT BIODIGESTOR 6TA ETAPA LOCALIDAD TAPONA</t>
  </si>
  <si>
    <t>E00180120</t>
  </si>
  <si>
    <t>CONST SANIT BIODIGESTOR 4TA ET LOCALIDAD MEZQUITAL</t>
  </si>
  <si>
    <t>E00180121</t>
  </si>
  <si>
    <t>CONST SANIT BIODIGESTOR 9NA ET LOCALIDAD LLANIT RE</t>
  </si>
  <si>
    <t>E00180201</t>
  </si>
  <si>
    <t>CONST CUARTO DORM LOC CARRICILLO</t>
  </si>
  <si>
    <t>EDIFICACION HABITACIONAL</t>
  </si>
  <si>
    <t>E00180202</t>
  </si>
  <si>
    <t>CONST CUARTO DORM LOC TAPONA</t>
  </si>
  <si>
    <t>E00180203</t>
  </si>
  <si>
    <t>CONST CUARTO DORM LOC MANGAS CUA</t>
  </si>
  <si>
    <t>E00180204</t>
  </si>
  <si>
    <t>CONST CUARTO DORM LOC ALDAMA</t>
  </si>
  <si>
    <t>E00180205</t>
  </si>
  <si>
    <t>CONST CUARTO DORM LOC SAN JUAN DIOS</t>
  </si>
  <si>
    <t>E00180206</t>
  </si>
  <si>
    <t>CONST CUARTO DORM LOC ATARJEA (3)</t>
  </si>
  <si>
    <t>E00180208</t>
  </si>
  <si>
    <t>CONST CUARTO DORM LOC CERRO PRIETO</t>
  </si>
  <si>
    <t>E00180209</t>
  </si>
  <si>
    <t>CONST CUARTO DORM LOC CHARCO</t>
  </si>
  <si>
    <t>E00180210</t>
  </si>
  <si>
    <t>CONST CUARTO DORM LOC DURAZNO</t>
  </si>
  <si>
    <t>E00180211</t>
  </si>
  <si>
    <t>CONST CUARTO DORM LOC APARTADERO</t>
  </si>
  <si>
    <t>E00180212</t>
  </si>
  <si>
    <t>CONST CUARTO DORM LOC SAN ANTON</t>
  </si>
  <si>
    <t>E00180213</t>
  </si>
  <si>
    <t>CONST CUARTO DORM LOC ALAMOS</t>
  </si>
  <si>
    <t>E00180214</t>
  </si>
  <si>
    <t>CONST CUARTO DORM LOC LLANITOS</t>
  </si>
  <si>
    <t>E00180215</t>
  </si>
  <si>
    <t>CONST CUARTO DORM LOC LA JOYA</t>
  </si>
  <si>
    <t>E00180216</t>
  </si>
  <si>
    <t>CONST CUARTO DORM LOC MEZQUITAL</t>
  </si>
  <si>
    <t>E00180218</t>
  </si>
  <si>
    <t>CONST CUARTO DORM LOC PIEDRA GOR</t>
  </si>
  <si>
    <t>E00180220</t>
  </si>
  <si>
    <t>CONST CUARTO DORM 5 LOCALIDADES</t>
  </si>
  <si>
    <t>E00180221</t>
  </si>
  <si>
    <t>CONST CUARTO DORM 4 LOCALIDADES</t>
  </si>
  <si>
    <t>E00180222</t>
  </si>
  <si>
    <t>CONST CUARTO DORMITORIO LOCALIDAD EL ANGEL MUNICIP</t>
  </si>
  <si>
    <t>E00180223</t>
  </si>
  <si>
    <t>CONST CUARTO DORMITORIO LOCALIDAD EL PIÑONAL MUNIC</t>
  </si>
  <si>
    <t>E00180224</t>
  </si>
  <si>
    <t>CONST CUARTO DORMITORIO LOCALIDAD EX HACIENDA CHAR</t>
  </si>
  <si>
    <t>E00180225</t>
  </si>
  <si>
    <t>CONST CUARTO DORMITORIO LOCALIDAD PUERTO LA ESCOND</t>
  </si>
  <si>
    <t>E00180226</t>
  </si>
  <si>
    <t>CONST CUARTO COCINA VARIAS LOCALID 10 CUARTO COCIN</t>
  </si>
  <si>
    <t>E00180227</t>
  </si>
  <si>
    <t>CONST CUARTO DORM VARIAS LOCALID 10 CUARTO DORMITO</t>
  </si>
  <si>
    <t>E00180228</t>
  </si>
  <si>
    <t>CONS CUARTO DORMIT 18 LOCALIDADES</t>
  </si>
  <si>
    <t>E00180229</t>
  </si>
  <si>
    <t>CONS CUART COCINA 9 LOCALIDADES</t>
  </si>
  <si>
    <t>E00180230</t>
  </si>
  <si>
    <t>CONS CUARTO DOR LLANITOS A (EL REPASADERO)</t>
  </si>
  <si>
    <t>E002101</t>
  </si>
  <si>
    <t>EQUIP CISTERNA 5000 LT EN LA LOCALIDAD APARTADERO</t>
  </si>
  <si>
    <t>CONS D OBRS P EL ABS DE AGUA, PETRO, GS, ELE Y TEL</t>
  </si>
  <si>
    <t>E002102</t>
  </si>
  <si>
    <t>EQUIP CISTERNA 5000 LT LOCALIDAD ALDAMA XOCONOXTLE</t>
  </si>
  <si>
    <t>E002103</t>
  </si>
  <si>
    <t>EQUIP CISTERNA DE 5000 LT EN LOCALIDAD CARRICILLO</t>
  </si>
  <si>
    <t>E002104</t>
  </si>
  <si>
    <t>EQUIP CISTERNA 5000 LT EN LA LOCALIDAD CERRO PRIET</t>
  </si>
  <si>
    <t>E002105</t>
  </si>
  <si>
    <t>EQUIP CISTERNA 5000 LT EN LA LOCALIDAD EL DURAZNO</t>
  </si>
  <si>
    <t>E002106</t>
  </si>
  <si>
    <t>EQUIP CISTERNA DE 5000 LT EN LA LOCALIDAD EL TORO</t>
  </si>
  <si>
    <t>E002107</t>
  </si>
  <si>
    <t>EQUIP CISTERNA DE 5000 LT EN LA LOCALIDAD LA JOYA</t>
  </si>
  <si>
    <t>E002108</t>
  </si>
  <si>
    <t>EQUIP CISTERNA DE 5000 LT EN LA LOCALIDAD LAGUNITA</t>
  </si>
  <si>
    <t>E002109</t>
  </si>
  <si>
    <t>EQUIP CISTERNA DE 5000 LT EN  LOCALIDAD LA TAPONA</t>
  </si>
  <si>
    <t>E002110</t>
  </si>
  <si>
    <t>EQUIP CISTERNA 5000 LT LOCALIDAD SAN JUAN DE DIOS</t>
  </si>
  <si>
    <t>E002111</t>
  </si>
  <si>
    <t>EQUIP CISTERNA DE 2500 LT EN LA LOCALIDAD EL BANCO</t>
  </si>
  <si>
    <t>E002112</t>
  </si>
  <si>
    <t>EQ CISTER 5000 LT VARIAS LOCALIDADES</t>
  </si>
  <si>
    <t>K000101</t>
  </si>
  <si>
    <t>CONSTRUCCION CALLE CONCRE LOC ATARJEA C ZARAGOZA</t>
  </si>
  <si>
    <t>DIV DE TERRENOS Y CONSTR DE OBRAS DE URBANIZACION</t>
  </si>
  <si>
    <t>K000102</t>
  </si>
  <si>
    <t>CONSTRUCCION CALLE CONCRE LOC CERRO PRIETO C CHARQ</t>
  </si>
  <si>
    <t>K000103</t>
  </si>
  <si>
    <t>CONSTRUCCION CALLE CONCRE LOC CHILARITO ACCE ALTER</t>
  </si>
  <si>
    <t>K000104</t>
  </si>
  <si>
    <t>CONSTRUCCION CALLE CONCRE LOC LLANITOS C PRINCIPAL</t>
  </si>
  <si>
    <t>K000105</t>
  </si>
  <si>
    <t>REHABILITACION CAMINO RURAL LA GUNITA</t>
  </si>
  <si>
    <t>K00010601</t>
  </si>
  <si>
    <t>CONSTRU CALLE CONCRETO EN CALLE LA GLORIA Y FLORES</t>
  </si>
  <si>
    <t>K00010701</t>
  </si>
  <si>
    <t>CONSTR CALLE CONCRETO EN CALLE NOROESTE 3RA. ETAPA</t>
  </si>
  <si>
    <t>K00010702</t>
  </si>
  <si>
    <t>CONSTR CALLE CONCRETO EN CALLE RAMAL 6 NOROESTE EN</t>
  </si>
  <si>
    <t>K000108</t>
  </si>
  <si>
    <t>REHABILITACIÓN DE CAMINO RURAL DE SAN ANTÓN</t>
  </si>
  <si>
    <t>K000109</t>
  </si>
  <si>
    <t>REHABILITACIÓN DE CAMINO RURAL MEZQUITAL DURAZNO C</t>
  </si>
  <si>
    <t>K00011001</t>
  </si>
  <si>
    <t>CONST CALLE CONCR EX HDA CHARCAS CALLE PRINCIP 2DA</t>
  </si>
  <si>
    <t>K00011101</t>
  </si>
  <si>
    <t>CONST CALLE CONCRETO LOCALIDAD PIÑONAL CALLE PRICI</t>
  </si>
  <si>
    <t>K00011201</t>
  </si>
  <si>
    <t>CONST REHABILITACION CALLES LOCAL ALDAMA XOCONOXTL</t>
  </si>
  <si>
    <t>K00011301</t>
  </si>
  <si>
    <t>CONSTR CALLE CONCRETO EN CALLE PRINC 2DA ET SAN JU</t>
  </si>
  <si>
    <t>K000201</t>
  </si>
  <si>
    <t>CONST ELECTRIF ALAMOS C PARROQUIA</t>
  </si>
  <si>
    <t>K000202</t>
  </si>
  <si>
    <t>CONST ELECTRIF MANGAS CUA C PRINC</t>
  </si>
  <si>
    <t>K000203</t>
  </si>
  <si>
    <t>CONST ELECTRIF ATARJEA CALLEJ GUSTAVO</t>
  </si>
  <si>
    <t>K000204</t>
  </si>
  <si>
    <t>CONST ELECTRIF ALAMOS TELESECUND</t>
  </si>
  <si>
    <t>K000205</t>
  </si>
  <si>
    <t>AMPLIA ELECTRIF LLANITOS CALLE CANC</t>
  </si>
  <si>
    <t>K000206</t>
  </si>
  <si>
    <t>AMPLIA ELECTRIF ATARJEA RUMBO BANCO</t>
  </si>
  <si>
    <t>K000207</t>
  </si>
  <si>
    <t>AMPLIA ELECTRIF TAPONA RUMBO RAN</t>
  </si>
  <si>
    <t>K00020801</t>
  </si>
  <si>
    <t>AMP ELECTRIFICACIÓN CALLE SIN NOMBREL CANCHA FUTBO</t>
  </si>
  <si>
    <t>K00020901</t>
  </si>
  <si>
    <t>AMP ELECTRIF MEZQUITAL CALLE SIN NOMBRE COSTADO PR</t>
  </si>
  <si>
    <t>K00020902</t>
  </si>
  <si>
    <t>AMP ELECTRIF MEZQUITAL CALLE PRINCIPAL TRAMO PUENT</t>
  </si>
  <si>
    <t>K00021001</t>
  </si>
  <si>
    <t>AMP ELECTRIFICACION LOCALIDAD DURAZNOCALLE PRINCIP</t>
  </si>
  <si>
    <t>K00021101</t>
  </si>
  <si>
    <t>AMP ELECTRIF LOCALIDAD ATARJEA CALLEJÓN EL CEDRAL</t>
  </si>
  <si>
    <t>K00021102</t>
  </si>
  <si>
    <t>AMP ELECTRIF LOCALIDAD DE ATAJEA RUMBO A LA LOMITA</t>
  </si>
  <si>
    <t>K000301</t>
  </si>
  <si>
    <t>REMOD ACCESO CAB ARCO BIENV 3RA ET</t>
  </si>
  <si>
    <t>Municipio de Atarjea, Gto.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</si>
</sst>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3</xdr:col>
      <xdr:colOff>638175</xdr:colOff>
      <xdr:row>0</xdr:row>
      <xdr:rowOff>727262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76375" cy="7272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1"/>
  <sheetViews>
    <sheetView tabSelected="1" workbookViewId="0">
      <selection activeCell="F19" sqref="F1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61.5" customHeight="1" x14ac:dyDescent="0.2">
      <c r="B1" s="70" t="s">
        <v>234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4500</v>
      </c>
      <c r="J9" s="36">
        <v>0</v>
      </c>
      <c r="K9" s="36">
        <v>4478.76</v>
      </c>
      <c r="L9" s="37">
        <f>IFERROR(K9/H9,0)</f>
        <v>0</v>
      </c>
      <c r="M9" s="38">
        <f>IFERROR(K9/I9,0)</f>
        <v>0.99528000000000005</v>
      </c>
    </row>
    <row r="10" spans="2:13" x14ac:dyDescent="0.2">
      <c r="B10" s="32"/>
      <c r="C10" s="33"/>
      <c r="D10" s="34"/>
      <c r="E10" s="29">
        <v>5120</v>
      </c>
      <c r="F10" s="30" t="s">
        <v>24</v>
      </c>
      <c r="G10" s="35">
        <f>+H10</f>
        <v>0</v>
      </c>
      <c r="H10" s="36">
        <v>0</v>
      </c>
      <c r="I10" s="36">
        <v>1700</v>
      </c>
      <c r="J10" s="36">
        <v>1700</v>
      </c>
      <c r="K10" s="36">
        <v>1700</v>
      </c>
      <c r="L10" s="37">
        <f>IFERROR(K10/H10,0)</f>
        <v>0</v>
      </c>
      <c r="M10" s="38">
        <f>IFERROR(K10/I10,0)</f>
        <v>1</v>
      </c>
    </row>
    <row r="11" spans="2:13" ht="22.5" x14ac:dyDescent="0.2">
      <c r="B11" s="32"/>
      <c r="C11" s="33"/>
      <c r="D11" s="34"/>
      <c r="E11" s="29">
        <v>5150</v>
      </c>
      <c r="F11" s="30" t="s">
        <v>25</v>
      </c>
      <c r="G11" s="35">
        <f>+H11</f>
        <v>0</v>
      </c>
      <c r="H11" s="36">
        <v>0</v>
      </c>
      <c r="I11" s="36">
        <v>18000</v>
      </c>
      <c r="J11" s="36">
        <v>4640</v>
      </c>
      <c r="K11" s="36">
        <v>17999</v>
      </c>
      <c r="L11" s="37">
        <f>IFERROR(K11/H11,0)</f>
        <v>0</v>
      </c>
      <c r="M11" s="38">
        <f>IFERROR(K11/I11,0)</f>
        <v>0.99994444444444441</v>
      </c>
    </row>
    <row r="12" spans="2:13" x14ac:dyDescent="0.2">
      <c r="B12" s="32" t="s">
        <v>26</v>
      </c>
      <c r="C12" s="33"/>
      <c r="D12" s="34" t="s">
        <v>27</v>
      </c>
      <c r="E12" s="29">
        <v>5120</v>
      </c>
      <c r="F12" s="30" t="s">
        <v>24</v>
      </c>
      <c r="G12" s="35">
        <f>+H12</f>
        <v>0</v>
      </c>
      <c r="H12" s="36">
        <v>0</v>
      </c>
      <c r="I12" s="36">
        <v>2950</v>
      </c>
      <c r="J12" s="36">
        <v>2950</v>
      </c>
      <c r="K12" s="36">
        <v>2950</v>
      </c>
      <c r="L12" s="37">
        <f>IFERROR(K12/H12,0)</f>
        <v>0</v>
      </c>
      <c r="M12" s="38">
        <f>IFERROR(K12/I12,0)</f>
        <v>1</v>
      </c>
    </row>
    <row r="13" spans="2:13" ht="22.5" x14ac:dyDescent="0.2">
      <c r="B13" s="32" t="s">
        <v>28</v>
      </c>
      <c r="C13" s="33"/>
      <c r="D13" s="34" t="s">
        <v>29</v>
      </c>
      <c r="E13" s="29">
        <v>5150</v>
      </c>
      <c r="F13" s="30" t="s">
        <v>25</v>
      </c>
      <c r="G13" s="35">
        <f>+H13</f>
        <v>0</v>
      </c>
      <c r="H13" s="36">
        <v>0</v>
      </c>
      <c r="I13" s="36">
        <v>12990</v>
      </c>
      <c r="J13" s="36">
        <v>0</v>
      </c>
      <c r="K13" s="36">
        <v>12990</v>
      </c>
      <c r="L13" s="37">
        <f>IFERROR(K13/H13,0)</f>
        <v>0</v>
      </c>
      <c r="M13" s="38">
        <f>IFERROR(K13/I13,0)</f>
        <v>1</v>
      </c>
    </row>
    <row r="14" spans="2:13" x14ac:dyDescent="0.2">
      <c r="B14" s="32"/>
      <c r="C14" s="33"/>
      <c r="D14" s="34"/>
      <c r="E14" s="29">
        <v>5410</v>
      </c>
      <c r="F14" s="30" t="s">
        <v>30</v>
      </c>
      <c r="G14" s="35">
        <f>+H14</f>
        <v>0</v>
      </c>
      <c r="H14" s="36">
        <v>0</v>
      </c>
      <c r="I14" s="36">
        <v>2182000</v>
      </c>
      <c r="J14" s="36">
        <v>2167000</v>
      </c>
      <c r="K14" s="36">
        <v>2167000</v>
      </c>
      <c r="L14" s="37">
        <f>IFERROR(K14/H14,0)</f>
        <v>0</v>
      </c>
      <c r="M14" s="38">
        <f>IFERROR(K14/I14,0)</f>
        <v>0.99312557286892755</v>
      </c>
    </row>
    <row r="15" spans="2:13" x14ac:dyDescent="0.2">
      <c r="B15" s="32" t="s">
        <v>31</v>
      </c>
      <c r="C15" s="33"/>
      <c r="D15" s="34" t="s">
        <v>32</v>
      </c>
      <c r="E15" s="29">
        <v>5120</v>
      </c>
      <c r="F15" s="30" t="s">
        <v>24</v>
      </c>
      <c r="G15" s="35">
        <f>+H15</f>
        <v>0</v>
      </c>
      <c r="H15" s="36">
        <v>0</v>
      </c>
      <c r="I15" s="36">
        <v>1700</v>
      </c>
      <c r="J15" s="36">
        <v>1700</v>
      </c>
      <c r="K15" s="36">
        <v>1700</v>
      </c>
      <c r="L15" s="37">
        <f>IFERROR(K15/H15,0)</f>
        <v>0</v>
      </c>
      <c r="M15" s="38">
        <f>IFERROR(K15/I15,0)</f>
        <v>1</v>
      </c>
    </row>
    <row r="16" spans="2:13" ht="22.5" x14ac:dyDescent="0.2">
      <c r="B16" s="32" t="s">
        <v>33</v>
      </c>
      <c r="C16" s="33"/>
      <c r="D16" s="34" t="s">
        <v>34</v>
      </c>
      <c r="E16" s="29">
        <v>5150</v>
      </c>
      <c r="F16" s="30" t="s">
        <v>25</v>
      </c>
      <c r="G16" s="35">
        <f>+H16</f>
        <v>0</v>
      </c>
      <c r="H16" s="36">
        <v>0</v>
      </c>
      <c r="I16" s="36">
        <v>12990</v>
      </c>
      <c r="J16" s="36">
        <v>0</v>
      </c>
      <c r="K16" s="36">
        <v>12990</v>
      </c>
      <c r="L16" s="37">
        <f>IFERROR(K16/H16,0)</f>
        <v>0</v>
      </c>
      <c r="M16" s="38">
        <f>IFERROR(K16/I16,0)</f>
        <v>1</v>
      </c>
    </row>
    <row r="17" spans="2:13" x14ac:dyDescent="0.2">
      <c r="B17" s="32"/>
      <c r="C17" s="33"/>
      <c r="D17" s="34"/>
      <c r="E17" s="29">
        <v>5210</v>
      </c>
      <c r="F17" s="30" t="s">
        <v>35</v>
      </c>
      <c r="G17" s="35">
        <f>+H17</f>
        <v>0</v>
      </c>
      <c r="H17" s="36">
        <v>0</v>
      </c>
      <c r="I17" s="36">
        <v>4500</v>
      </c>
      <c r="J17" s="36">
        <v>4500</v>
      </c>
      <c r="K17" s="36">
        <v>4500</v>
      </c>
      <c r="L17" s="37">
        <f>IFERROR(K17/H17,0)</f>
        <v>0</v>
      </c>
      <c r="M17" s="38">
        <f>IFERROR(K17/I17,0)</f>
        <v>1</v>
      </c>
    </row>
    <row r="18" spans="2:13" x14ac:dyDescent="0.2">
      <c r="B18" s="32" t="s">
        <v>36</v>
      </c>
      <c r="C18" s="33"/>
      <c r="D18" s="34" t="s">
        <v>37</v>
      </c>
      <c r="E18" s="29">
        <v>5650</v>
      </c>
      <c r="F18" s="30" t="s">
        <v>38</v>
      </c>
      <c r="G18" s="35">
        <f>+H18</f>
        <v>7350</v>
      </c>
      <c r="H18" s="36">
        <v>7350</v>
      </c>
      <c r="I18" s="36">
        <v>7350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/>
      <c r="C19" s="33"/>
      <c r="D19" s="34"/>
      <c r="E19" s="29">
        <v>5670</v>
      </c>
      <c r="F19" s="30" t="s">
        <v>39</v>
      </c>
      <c r="G19" s="35">
        <f>+H19</f>
        <v>0</v>
      </c>
      <c r="H19" s="36">
        <v>0</v>
      </c>
      <c r="I19" s="36">
        <v>10200</v>
      </c>
      <c r="J19" s="36">
        <v>0</v>
      </c>
      <c r="K19" s="36">
        <v>10183.370000000001</v>
      </c>
      <c r="L19" s="37">
        <f>IFERROR(K19/H19,0)</f>
        <v>0</v>
      </c>
      <c r="M19" s="38">
        <f>IFERROR(K19/I19,0)</f>
        <v>0.99836960784313733</v>
      </c>
    </row>
    <row r="20" spans="2:13" x14ac:dyDescent="0.2">
      <c r="B20" s="32" t="s">
        <v>40</v>
      </c>
      <c r="C20" s="33"/>
      <c r="D20" s="34" t="s">
        <v>41</v>
      </c>
      <c r="E20" s="29">
        <v>5110</v>
      </c>
      <c r="F20" s="30" t="s">
        <v>23</v>
      </c>
      <c r="G20" s="35">
        <f>+H20</f>
        <v>0</v>
      </c>
      <c r="H20" s="36">
        <v>0</v>
      </c>
      <c r="I20" s="36">
        <v>6350</v>
      </c>
      <c r="J20" s="36">
        <v>0</v>
      </c>
      <c r="K20" s="36">
        <v>6326.64</v>
      </c>
      <c r="L20" s="37">
        <f>IFERROR(K20/H20,0)</f>
        <v>0</v>
      </c>
      <c r="M20" s="38">
        <f>IFERROR(K20/I20,0)</f>
        <v>0.99632125984251974</v>
      </c>
    </row>
    <row r="21" spans="2:13" x14ac:dyDescent="0.2">
      <c r="B21" s="32" t="s">
        <v>42</v>
      </c>
      <c r="C21" s="33"/>
      <c r="D21" s="34" t="s">
        <v>43</v>
      </c>
      <c r="E21" s="29">
        <v>5110</v>
      </c>
      <c r="F21" s="30" t="s">
        <v>23</v>
      </c>
      <c r="G21" s="35">
        <f>+H21</f>
        <v>0</v>
      </c>
      <c r="H21" s="36">
        <v>0</v>
      </c>
      <c r="I21" s="36">
        <v>5336</v>
      </c>
      <c r="J21" s="36">
        <v>0</v>
      </c>
      <c r="K21" s="36">
        <v>5336</v>
      </c>
      <c r="L21" s="37">
        <f>IFERROR(K21/H21,0)</f>
        <v>0</v>
      </c>
      <c r="M21" s="38">
        <f>IFERROR(K21/I21,0)</f>
        <v>1</v>
      </c>
    </row>
    <row r="22" spans="2:13" x14ac:dyDescent="0.2">
      <c r="B22" s="32"/>
      <c r="C22" s="33"/>
      <c r="D22" s="34"/>
      <c r="E22" s="29">
        <v>5650</v>
      </c>
      <c r="F22" s="30" t="s">
        <v>38</v>
      </c>
      <c r="G22" s="35">
        <f>+H22</f>
        <v>0</v>
      </c>
      <c r="H22" s="36">
        <v>0</v>
      </c>
      <c r="I22" s="36">
        <v>2414.89</v>
      </c>
      <c r="J22" s="36">
        <v>0</v>
      </c>
      <c r="K22" s="36">
        <v>2414.89</v>
      </c>
      <c r="L22" s="37">
        <f>IFERROR(K22/H22,0)</f>
        <v>0</v>
      </c>
      <c r="M22" s="38">
        <f>IFERROR(K22/I22,0)</f>
        <v>1</v>
      </c>
    </row>
    <row r="23" spans="2:13" ht="22.5" x14ac:dyDescent="0.2">
      <c r="B23" s="32" t="s">
        <v>44</v>
      </c>
      <c r="C23" s="33"/>
      <c r="D23" s="34" t="s">
        <v>45</v>
      </c>
      <c r="E23" s="29">
        <v>5150</v>
      </c>
      <c r="F23" s="30" t="s">
        <v>25</v>
      </c>
      <c r="G23" s="35">
        <f>+H23</f>
        <v>0</v>
      </c>
      <c r="H23" s="36">
        <v>0</v>
      </c>
      <c r="I23" s="36">
        <v>6100</v>
      </c>
      <c r="J23" s="36">
        <v>6100</v>
      </c>
      <c r="K23" s="36">
        <v>6100</v>
      </c>
      <c r="L23" s="37">
        <f>IFERROR(K23/H23,0)</f>
        <v>0</v>
      </c>
      <c r="M23" s="38">
        <f>IFERROR(K23/I23,0)</f>
        <v>1</v>
      </c>
    </row>
    <row r="24" spans="2:13" x14ac:dyDescent="0.2">
      <c r="B24" s="32"/>
      <c r="C24" s="33"/>
      <c r="D24" s="34"/>
      <c r="E24" s="29">
        <v>5210</v>
      </c>
      <c r="F24" s="30" t="s">
        <v>35</v>
      </c>
      <c r="G24" s="35">
        <f>+H24</f>
        <v>0</v>
      </c>
      <c r="H24" s="36">
        <v>0</v>
      </c>
      <c r="I24" s="36">
        <v>450</v>
      </c>
      <c r="J24" s="36">
        <v>450</v>
      </c>
      <c r="K24" s="36">
        <v>450</v>
      </c>
      <c r="L24" s="37">
        <f>IFERROR(K24/H24,0)</f>
        <v>0</v>
      </c>
      <c r="M24" s="38">
        <f>IFERROR(K24/I24,0)</f>
        <v>1</v>
      </c>
    </row>
    <row r="25" spans="2:13" x14ac:dyDescent="0.2">
      <c r="B25" s="32"/>
      <c r="C25" s="33"/>
      <c r="D25" s="34"/>
      <c r="E25" s="29">
        <v>5650</v>
      </c>
      <c r="F25" s="30" t="s">
        <v>38</v>
      </c>
      <c r="G25" s="35">
        <f>+H25</f>
        <v>0</v>
      </c>
      <c r="H25" s="36">
        <v>0</v>
      </c>
      <c r="I25" s="36">
        <v>4899</v>
      </c>
      <c r="J25" s="36">
        <v>4899</v>
      </c>
      <c r="K25" s="36">
        <v>4899</v>
      </c>
      <c r="L25" s="37">
        <f>IFERROR(K25/H25,0)</f>
        <v>0</v>
      </c>
      <c r="M25" s="38">
        <f>IFERROR(K25/I25,0)</f>
        <v>1</v>
      </c>
    </row>
    <row r="26" spans="2:13" x14ac:dyDescent="0.2">
      <c r="B26" s="32" t="s">
        <v>46</v>
      </c>
      <c r="C26" s="33"/>
      <c r="D26" s="34" t="s">
        <v>47</v>
      </c>
      <c r="E26" s="29">
        <v>5110</v>
      </c>
      <c r="F26" s="30" t="s">
        <v>23</v>
      </c>
      <c r="G26" s="35">
        <f>+H26</f>
        <v>0</v>
      </c>
      <c r="H26" s="36">
        <v>0</v>
      </c>
      <c r="I26" s="36">
        <v>1500</v>
      </c>
      <c r="J26" s="36">
        <v>0</v>
      </c>
      <c r="K26" s="36">
        <v>1492.92</v>
      </c>
      <c r="L26" s="37">
        <f>IFERROR(K26/H26,0)</f>
        <v>0</v>
      </c>
      <c r="M26" s="38">
        <f>IFERROR(K26/I26,0)</f>
        <v>0.99528000000000005</v>
      </c>
    </row>
    <row r="27" spans="2:13" x14ac:dyDescent="0.2">
      <c r="B27" s="32" t="s">
        <v>48</v>
      </c>
      <c r="C27" s="33"/>
      <c r="D27" s="34" t="s">
        <v>49</v>
      </c>
      <c r="E27" s="29">
        <v>5110</v>
      </c>
      <c r="F27" s="30" t="s">
        <v>23</v>
      </c>
      <c r="G27" s="35">
        <f>+H27</f>
        <v>0</v>
      </c>
      <c r="H27" s="36">
        <v>0</v>
      </c>
      <c r="I27" s="36">
        <v>37978.69</v>
      </c>
      <c r="J27" s="36">
        <v>37978.69</v>
      </c>
      <c r="K27" s="36">
        <v>37978.69</v>
      </c>
      <c r="L27" s="37">
        <f>IFERROR(K27/H27,0)</f>
        <v>0</v>
      </c>
      <c r="M27" s="38">
        <f>IFERROR(K27/I27,0)</f>
        <v>1</v>
      </c>
    </row>
    <row r="28" spans="2:13" x14ac:dyDescent="0.2">
      <c r="B28" s="32"/>
      <c r="C28" s="33"/>
      <c r="D28" s="34"/>
      <c r="E28" s="29">
        <v>5210</v>
      </c>
      <c r="F28" s="30" t="s">
        <v>35</v>
      </c>
      <c r="G28" s="35">
        <f>+H28</f>
        <v>0</v>
      </c>
      <c r="H28" s="36">
        <v>0</v>
      </c>
      <c r="I28" s="36">
        <v>44179.92</v>
      </c>
      <c r="J28" s="36">
        <v>44179.92</v>
      </c>
      <c r="K28" s="36">
        <v>44179.92</v>
      </c>
      <c r="L28" s="37">
        <f>IFERROR(K28/H28,0)</f>
        <v>0</v>
      </c>
      <c r="M28" s="38">
        <f>IFERROR(K28/I28,0)</f>
        <v>1</v>
      </c>
    </row>
    <row r="29" spans="2:13" ht="22.5" x14ac:dyDescent="0.2">
      <c r="B29" s="32"/>
      <c r="C29" s="33"/>
      <c r="D29" s="34"/>
      <c r="E29" s="29">
        <v>5660</v>
      </c>
      <c r="F29" s="30" t="s">
        <v>50</v>
      </c>
      <c r="G29" s="35">
        <f>+H29</f>
        <v>0</v>
      </c>
      <c r="H29" s="36">
        <v>0</v>
      </c>
      <c r="I29" s="36">
        <v>19990</v>
      </c>
      <c r="J29" s="36">
        <v>19990</v>
      </c>
      <c r="K29" s="36">
        <v>19990</v>
      </c>
      <c r="L29" s="37">
        <f>IFERROR(K29/H29,0)</f>
        <v>0</v>
      </c>
      <c r="M29" s="38">
        <f>IFERROR(K29/I29,0)</f>
        <v>1</v>
      </c>
    </row>
    <row r="30" spans="2:13" ht="22.5" x14ac:dyDescent="0.2">
      <c r="B30" s="32" t="s">
        <v>51</v>
      </c>
      <c r="C30" s="33"/>
      <c r="D30" s="34" t="s">
        <v>52</v>
      </c>
      <c r="E30" s="29">
        <v>5150</v>
      </c>
      <c r="F30" s="30" t="s">
        <v>25</v>
      </c>
      <c r="G30" s="35">
        <f>+H30</f>
        <v>0</v>
      </c>
      <c r="H30" s="36">
        <v>0</v>
      </c>
      <c r="I30" s="36">
        <v>67394.7</v>
      </c>
      <c r="J30" s="36">
        <v>36497.699999999997</v>
      </c>
      <c r="K30" s="36">
        <v>64495.7</v>
      </c>
      <c r="L30" s="37">
        <f>IFERROR(K30/H30,0)</f>
        <v>0</v>
      </c>
      <c r="M30" s="38">
        <f>IFERROR(K30/I30,0)</f>
        <v>0.95698474805882361</v>
      </c>
    </row>
    <row r="31" spans="2:13" x14ac:dyDescent="0.2">
      <c r="B31" s="32"/>
      <c r="C31" s="33"/>
      <c r="D31" s="34"/>
      <c r="E31" s="29">
        <v>5650</v>
      </c>
      <c r="F31" s="30" t="s">
        <v>38</v>
      </c>
      <c r="G31" s="35">
        <f>+H31</f>
        <v>0</v>
      </c>
      <c r="H31" s="36">
        <v>0</v>
      </c>
      <c r="I31" s="36">
        <v>2414.89</v>
      </c>
      <c r="J31" s="36">
        <v>0</v>
      </c>
      <c r="K31" s="36">
        <v>2414.89</v>
      </c>
      <c r="L31" s="37">
        <f>IFERROR(K31/H31,0)</f>
        <v>0</v>
      </c>
      <c r="M31" s="38">
        <f>IFERROR(K31/I31,0)</f>
        <v>1</v>
      </c>
    </row>
    <row r="32" spans="2:13" ht="13.15" x14ac:dyDescent="0.25">
      <c r="B32" s="32"/>
      <c r="C32" s="33"/>
      <c r="D32" s="34"/>
      <c r="E32" s="39"/>
      <c r="F32" s="40"/>
      <c r="G32" s="44"/>
      <c r="H32" s="44"/>
      <c r="I32" s="44"/>
      <c r="J32" s="44"/>
      <c r="K32" s="44"/>
      <c r="L32" s="41"/>
      <c r="M32" s="42"/>
    </row>
    <row r="33" spans="2:13" ht="13.15" x14ac:dyDescent="0.25">
      <c r="B33" s="32"/>
      <c r="C33" s="33"/>
      <c r="D33" s="27"/>
      <c r="E33" s="43"/>
      <c r="F33" s="27"/>
      <c r="G33" s="27"/>
      <c r="H33" s="27"/>
      <c r="I33" s="27"/>
      <c r="J33" s="27"/>
      <c r="K33" s="27"/>
      <c r="L33" s="27"/>
      <c r="M33" s="28"/>
    </row>
    <row r="34" spans="2:13" ht="13.15" customHeight="1" x14ac:dyDescent="0.2">
      <c r="B34" s="67" t="s">
        <v>14</v>
      </c>
      <c r="C34" s="68"/>
      <c r="D34" s="68"/>
      <c r="E34" s="68"/>
      <c r="F34" s="68"/>
      <c r="G34" s="7">
        <f>SUM(G9:G31)</f>
        <v>7350</v>
      </c>
      <c r="H34" s="7">
        <f>SUM(H9:H31)</f>
        <v>7350</v>
      </c>
      <c r="I34" s="7">
        <f>SUM(I9:I31)</f>
        <v>2457888.0900000003</v>
      </c>
      <c r="J34" s="7">
        <f>SUM(J9:J31)</f>
        <v>2332585.31</v>
      </c>
      <c r="K34" s="7">
        <f>SUM(K9:K31)</f>
        <v>2432569.7800000003</v>
      </c>
      <c r="L34" s="8">
        <f>IFERROR(K34/H34,0)</f>
        <v>330.96187482993201</v>
      </c>
      <c r="M34" s="9">
        <f>IFERROR(K34/I34,0)</f>
        <v>0.98969916079458276</v>
      </c>
    </row>
    <row r="35" spans="2:13" ht="4.9000000000000004" customHeight="1" x14ac:dyDescent="0.25">
      <c r="B35" s="32"/>
      <c r="C35" s="33"/>
      <c r="D35" s="27"/>
      <c r="E35" s="43"/>
      <c r="F35" s="27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69" t="s">
        <v>15</v>
      </c>
      <c r="C36" s="66"/>
      <c r="D36" s="66"/>
      <c r="E36" s="21"/>
      <c r="F36" s="26"/>
      <c r="G36" s="27"/>
      <c r="H36" s="27"/>
      <c r="I36" s="27"/>
      <c r="J36" s="27"/>
      <c r="K36" s="27"/>
      <c r="L36" s="27"/>
      <c r="M36" s="28"/>
    </row>
    <row r="37" spans="2:13" ht="13.15" customHeight="1" x14ac:dyDescent="0.2">
      <c r="B37" s="25"/>
      <c r="C37" s="66" t="s">
        <v>16</v>
      </c>
      <c r="D37" s="66"/>
      <c r="E37" s="21"/>
      <c r="F37" s="26"/>
      <c r="G37" s="27"/>
      <c r="H37" s="27"/>
      <c r="I37" s="27"/>
      <c r="J37" s="27"/>
      <c r="K37" s="27"/>
      <c r="L37" s="27"/>
      <c r="M37" s="28"/>
    </row>
    <row r="38" spans="2:13" ht="6" customHeight="1" x14ac:dyDescent="0.25">
      <c r="B38" s="45"/>
      <c r="C38" s="46"/>
      <c r="D38" s="46"/>
      <c r="E38" s="39"/>
      <c r="F38" s="46"/>
      <c r="G38" s="27"/>
      <c r="H38" s="27"/>
      <c r="I38" s="27"/>
      <c r="J38" s="27"/>
      <c r="K38" s="27"/>
      <c r="L38" s="27"/>
      <c r="M38" s="28"/>
    </row>
    <row r="39" spans="2:13" x14ac:dyDescent="0.2">
      <c r="B39" s="32" t="s">
        <v>42</v>
      </c>
      <c r="C39" s="33"/>
      <c r="D39" s="27" t="s">
        <v>43</v>
      </c>
      <c r="E39" s="43">
        <v>6150</v>
      </c>
      <c r="F39" s="27" t="s">
        <v>53</v>
      </c>
      <c r="G39" s="35">
        <f>+H39</f>
        <v>0</v>
      </c>
      <c r="H39" s="36">
        <v>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/>
      <c r="C40" s="33"/>
      <c r="D40" s="27"/>
      <c r="E40" s="43">
        <v>6160</v>
      </c>
      <c r="F40" s="27" t="s">
        <v>54</v>
      </c>
      <c r="G40" s="35">
        <f>+H40</f>
        <v>43859595.969999999</v>
      </c>
      <c r="H40" s="36">
        <v>43859595.969999999</v>
      </c>
      <c r="I40" s="36">
        <v>24452941.239999998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ht="22.5" x14ac:dyDescent="0.2">
      <c r="B41" s="32"/>
      <c r="C41" s="33"/>
      <c r="D41" s="27"/>
      <c r="E41" s="43">
        <v>6310</v>
      </c>
      <c r="F41" s="27" t="s">
        <v>55</v>
      </c>
      <c r="G41" s="35">
        <f>+H41</f>
        <v>84000</v>
      </c>
      <c r="H41" s="36">
        <v>84000</v>
      </c>
      <c r="I41" s="36">
        <v>84000</v>
      </c>
      <c r="J41" s="36">
        <v>12760</v>
      </c>
      <c r="K41" s="36">
        <v>25520</v>
      </c>
      <c r="L41" s="37">
        <f>IFERROR(K41/H41,0)</f>
        <v>0.30380952380952381</v>
      </c>
      <c r="M41" s="38">
        <f>IFERROR(K41/I41,0)</f>
        <v>0.30380952380952381</v>
      </c>
    </row>
    <row r="42" spans="2:13" x14ac:dyDescent="0.2">
      <c r="B42" s="32" t="s">
        <v>56</v>
      </c>
      <c r="C42" s="33"/>
      <c r="D42" s="27" t="s">
        <v>57</v>
      </c>
      <c r="E42" s="43">
        <v>6120</v>
      </c>
      <c r="F42" s="27" t="s">
        <v>58</v>
      </c>
      <c r="G42" s="35">
        <f>+H42</f>
        <v>0</v>
      </c>
      <c r="H42" s="36">
        <v>0</v>
      </c>
      <c r="I42" s="36">
        <v>260862.44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x14ac:dyDescent="0.2">
      <c r="B43" s="32" t="s">
        <v>59</v>
      </c>
      <c r="C43" s="33"/>
      <c r="D43" s="27" t="s">
        <v>60</v>
      </c>
      <c r="E43" s="43">
        <v>6120</v>
      </c>
      <c r="F43" s="27" t="s">
        <v>58</v>
      </c>
      <c r="G43" s="35">
        <f>+H43</f>
        <v>0</v>
      </c>
      <c r="H43" s="36">
        <v>0</v>
      </c>
      <c r="I43" s="36">
        <v>90113.78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x14ac:dyDescent="0.2">
      <c r="B44" s="32" t="s">
        <v>61</v>
      </c>
      <c r="C44" s="33"/>
      <c r="D44" s="27" t="s">
        <v>62</v>
      </c>
      <c r="E44" s="43">
        <v>6120</v>
      </c>
      <c r="F44" s="27" t="s">
        <v>58</v>
      </c>
      <c r="G44" s="35">
        <f>+H44</f>
        <v>0</v>
      </c>
      <c r="H44" s="36">
        <v>0</v>
      </c>
      <c r="I44" s="36">
        <v>260862.44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">
      <c r="B45" s="32" t="s">
        <v>63</v>
      </c>
      <c r="C45" s="33"/>
      <c r="D45" s="27" t="s">
        <v>64</v>
      </c>
      <c r="E45" s="43">
        <v>6120</v>
      </c>
      <c r="F45" s="27" t="s">
        <v>58</v>
      </c>
      <c r="G45" s="35">
        <f>+H45</f>
        <v>0</v>
      </c>
      <c r="H45" s="36">
        <v>0</v>
      </c>
      <c r="I45" s="36">
        <v>207785.52</v>
      </c>
      <c r="J45" s="36">
        <v>0</v>
      </c>
      <c r="K45" s="36">
        <v>32297.47</v>
      </c>
      <c r="L45" s="37">
        <f>IFERROR(K45/H45,0)</f>
        <v>0</v>
      </c>
      <c r="M45" s="38">
        <f>IFERROR(K45/I45,0)</f>
        <v>0.15543657710123401</v>
      </c>
    </row>
    <row r="46" spans="2:13" x14ac:dyDescent="0.2">
      <c r="B46" s="32" t="s">
        <v>65</v>
      </c>
      <c r="C46" s="33"/>
      <c r="D46" s="27" t="s">
        <v>66</v>
      </c>
      <c r="E46" s="43">
        <v>6120</v>
      </c>
      <c r="F46" s="27" t="s">
        <v>58</v>
      </c>
      <c r="G46" s="35">
        <f>+H46</f>
        <v>0</v>
      </c>
      <c r="H46" s="36">
        <v>0</v>
      </c>
      <c r="I46" s="36">
        <v>13057.04</v>
      </c>
      <c r="J46" s="36">
        <v>0</v>
      </c>
      <c r="K46" s="36">
        <v>13057.04</v>
      </c>
      <c r="L46" s="37">
        <f>IFERROR(K46/H46,0)</f>
        <v>0</v>
      </c>
      <c r="M46" s="38">
        <f>IFERROR(K46/I46,0)</f>
        <v>1</v>
      </c>
    </row>
    <row r="47" spans="2:13" x14ac:dyDescent="0.2">
      <c r="B47" s="32" t="s">
        <v>67</v>
      </c>
      <c r="C47" s="33"/>
      <c r="D47" s="27" t="s">
        <v>68</v>
      </c>
      <c r="E47" s="43">
        <v>6120</v>
      </c>
      <c r="F47" s="27" t="s">
        <v>58</v>
      </c>
      <c r="G47" s="35">
        <f>+H47</f>
        <v>0</v>
      </c>
      <c r="H47" s="36">
        <v>0</v>
      </c>
      <c r="I47" s="36">
        <v>13057.04</v>
      </c>
      <c r="J47" s="36">
        <v>0</v>
      </c>
      <c r="K47" s="36">
        <v>13057.04</v>
      </c>
      <c r="L47" s="37">
        <f>IFERROR(K47/H47,0)</f>
        <v>0</v>
      </c>
      <c r="M47" s="38">
        <f>IFERROR(K47/I47,0)</f>
        <v>1</v>
      </c>
    </row>
    <row r="48" spans="2:13" x14ac:dyDescent="0.2">
      <c r="B48" s="32" t="s">
        <v>69</v>
      </c>
      <c r="C48" s="33"/>
      <c r="D48" s="27" t="s">
        <v>70</v>
      </c>
      <c r="E48" s="43">
        <v>6120</v>
      </c>
      <c r="F48" s="27" t="s">
        <v>58</v>
      </c>
      <c r="G48" s="35">
        <f>+H48</f>
        <v>0</v>
      </c>
      <c r="H48" s="36">
        <v>0</v>
      </c>
      <c r="I48" s="36">
        <v>13057.04</v>
      </c>
      <c r="J48" s="36">
        <v>0</v>
      </c>
      <c r="K48" s="36">
        <v>13057.04</v>
      </c>
      <c r="L48" s="37">
        <f>IFERROR(K48/H48,0)</f>
        <v>0</v>
      </c>
      <c r="M48" s="38">
        <f>IFERROR(K48/I48,0)</f>
        <v>1</v>
      </c>
    </row>
    <row r="49" spans="2:13" x14ac:dyDescent="0.2">
      <c r="B49" s="32" t="s">
        <v>71</v>
      </c>
      <c r="C49" s="33"/>
      <c r="D49" s="27" t="s">
        <v>72</v>
      </c>
      <c r="E49" s="43">
        <v>6120</v>
      </c>
      <c r="F49" s="27" t="s">
        <v>58</v>
      </c>
      <c r="G49" s="35">
        <f>+H49</f>
        <v>0</v>
      </c>
      <c r="H49" s="36">
        <v>0</v>
      </c>
      <c r="I49" s="36">
        <v>112791.05</v>
      </c>
      <c r="J49" s="36">
        <v>0</v>
      </c>
      <c r="K49" s="36">
        <v>22677.27</v>
      </c>
      <c r="L49" s="37">
        <f>IFERROR(K49/H49,0)</f>
        <v>0</v>
      </c>
      <c r="M49" s="38">
        <f>IFERROR(K49/I49,0)</f>
        <v>0.20105558020782677</v>
      </c>
    </row>
    <row r="50" spans="2:13" x14ac:dyDescent="0.2">
      <c r="B50" s="32" t="s">
        <v>73</v>
      </c>
      <c r="C50" s="33"/>
      <c r="D50" s="27" t="s">
        <v>74</v>
      </c>
      <c r="E50" s="43">
        <v>6120</v>
      </c>
      <c r="F50" s="27" t="s">
        <v>58</v>
      </c>
      <c r="G50" s="35">
        <f>+H50</f>
        <v>0</v>
      </c>
      <c r="H50" s="36">
        <v>0</v>
      </c>
      <c r="I50" s="36">
        <v>283539.71000000002</v>
      </c>
      <c r="J50" s="36">
        <v>0</v>
      </c>
      <c r="K50" s="36">
        <v>22677.27</v>
      </c>
      <c r="L50" s="37">
        <f>IFERROR(K50/H50,0)</f>
        <v>0</v>
      </c>
      <c r="M50" s="38">
        <f>IFERROR(K50/I50,0)</f>
        <v>7.9979167644630797E-2</v>
      </c>
    </row>
    <row r="51" spans="2:13" x14ac:dyDescent="0.2">
      <c r="B51" s="32" t="s">
        <v>75</v>
      </c>
      <c r="C51" s="33"/>
      <c r="D51" s="27" t="s">
        <v>76</v>
      </c>
      <c r="E51" s="43">
        <v>6120</v>
      </c>
      <c r="F51" s="27" t="s">
        <v>58</v>
      </c>
      <c r="G51" s="35">
        <f>+H51</f>
        <v>0</v>
      </c>
      <c r="H51" s="36">
        <v>0</v>
      </c>
      <c r="I51" s="36">
        <v>188545.09</v>
      </c>
      <c r="J51" s="36">
        <v>0</v>
      </c>
      <c r="K51" s="36">
        <v>13057.04</v>
      </c>
      <c r="L51" s="37">
        <f>IFERROR(K51/H51,0)</f>
        <v>0</v>
      </c>
      <c r="M51" s="38">
        <f>IFERROR(K51/I51,0)</f>
        <v>6.9251551445863702E-2</v>
      </c>
    </row>
    <row r="52" spans="2:13" x14ac:dyDescent="0.2">
      <c r="B52" s="32" t="s">
        <v>77</v>
      </c>
      <c r="C52" s="33"/>
      <c r="D52" s="27" t="s">
        <v>78</v>
      </c>
      <c r="E52" s="43">
        <v>6120</v>
      </c>
      <c r="F52" s="27" t="s">
        <v>58</v>
      </c>
      <c r="G52" s="35">
        <f>+H52</f>
        <v>0</v>
      </c>
      <c r="H52" s="36">
        <v>0</v>
      </c>
      <c r="I52" s="36">
        <v>13057.04</v>
      </c>
      <c r="J52" s="36">
        <v>0</v>
      </c>
      <c r="K52" s="36">
        <v>13057.04</v>
      </c>
      <c r="L52" s="37">
        <f>IFERROR(K52/H52,0)</f>
        <v>0</v>
      </c>
      <c r="M52" s="38">
        <f>IFERROR(K52/I52,0)</f>
        <v>1</v>
      </c>
    </row>
    <row r="53" spans="2:13" x14ac:dyDescent="0.2">
      <c r="B53" s="32" t="s">
        <v>79</v>
      </c>
      <c r="C53" s="33"/>
      <c r="D53" s="27" t="s">
        <v>80</v>
      </c>
      <c r="E53" s="43">
        <v>6120</v>
      </c>
      <c r="F53" s="27" t="s">
        <v>58</v>
      </c>
      <c r="G53" s="35">
        <f>+H53</f>
        <v>0</v>
      </c>
      <c r="H53" s="36">
        <v>0</v>
      </c>
      <c r="I53" s="36">
        <v>103170.82</v>
      </c>
      <c r="J53" s="36">
        <v>0</v>
      </c>
      <c r="K53" s="36">
        <v>13057.04</v>
      </c>
      <c r="L53" s="37">
        <f>IFERROR(K53/H53,0)</f>
        <v>0</v>
      </c>
      <c r="M53" s="38">
        <f>IFERROR(K53/I53,0)</f>
        <v>0.12655748980186451</v>
      </c>
    </row>
    <row r="54" spans="2:13" x14ac:dyDescent="0.2">
      <c r="B54" s="32" t="s">
        <v>81</v>
      </c>
      <c r="C54" s="33"/>
      <c r="D54" s="27" t="s">
        <v>82</v>
      </c>
      <c r="E54" s="43">
        <v>6120</v>
      </c>
      <c r="F54" s="27" t="s">
        <v>58</v>
      </c>
      <c r="G54" s="35">
        <f>+H54</f>
        <v>0</v>
      </c>
      <c r="H54" s="36">
        <v>0</v>
      </c>
      <c r="I54" s="36">
        <v>13057.04</v>
      </c>
      <c r="J54" s="36">
        <v>0</v>
      </c>
      <c r="K54" s="36">
        <v>13057.04</v>
      </c>
      <c r="L54" s="37">
        <f>IFERROR(K54/H54,0)</f>
        <v>0</v>
      </c>
      <c r="M54" s="38">
        <f>IFERROR(K54/I54,0)</f>
        <v>1</v>
      </c>
    </row>
    <row r="55" spans="2:13" x14ac:dyDescent="0.2">
      <c r="B55" s="32" t="s">
        <v>83</v>
      </c>
      <c r="C55" s="33"/>
      <c r="D55" s="27" t="s">
        <v>84</v>
      </c>
      <c r="E55" s="43">
        <v>6120</v>
      </c>
      <c r="F55" s="27" t="s">
        <v>58</v>
      </c>
      <c r="G55" s="35">
        <f>+H55</f>
        <v>0</v>
      </c>
      <c r="H55" s="36">
        <v>0</v>
      </c>
      <c r="I55" s="36">
        <v>32297.47</v>
      </c>
      <c r="J55" s="36">
        <v>0</v>
      </c>
      <c r="K55" s="36">
        <v>32297.47</v>
      </c>
      <c r="L55" s="37">
        <f>IFERROR(K55/H55,0)</f>
        <v>0</v>
      </c>
      <c r="M55" s="38">
        <f>IFERROR(K55/I55,0)</f>
        <v>1</v>
      </c>
    </row>
    <row r="56" spans="2:13" x14ac:dyDescent="0.2">
      <c r="B56" s="32" t="s">
        <v>85</v>
      </c>
      <c r="C56" s="33"/>
      <c r="D56" s="27" t="s">
        <v>86</v>
      </c>
      <c r="E56" s="43">
        <v>6120</v>
      </c>
      <c r="F56" s="27" t="s">
        <v>58</v>
      </c>
      <c r="G56" s="35">
        <f>+H56</f>
        <v>0</v>
      </c>
      <c r="H56" s="36">
        <v>0</v>
      </c>
      <c r="I56" s="36">
        <v>13057.04</v>
      </c>
      <c r="J56" s="36">
        <v>0</v>
      </c>
      <c r="K56" s="36">
        <v>13057.04</v>
      </c>
      <c r="L56" s="37">
        <f>IFERROR(K56/H56,0)</f>
        <v>0</v>
      </c>
      <c r="M56" s="38">
        <f>IFERROR(K56/I56,0)</f>
        <v>1</v>
      </c>
    </row>
    <row r="57" spans="2:13" x14ac:dyDescent="0.2">
      <c r="B57" s="32" t="s">
        <v>87</v>
      </c>
      <c r="C57" s="33"/>
      <c r="D57" s="27" t="s">
        <v>88</v>
      </c>
      <c r="E57" s="43">
        <v>6120</v>
      </c>
      <c r="F57" s="27" t="s">
        <v>58</v>
      </c>
      <c r="G57" s="35">
        <f>+H57</f>
        <v>0</v>
      </c>
      <c r="H57" s="36">
        <v>0</v>
      </c>
      <c r="I57" s="36">
        <v>13057.04</v>
      </c>
      <c r="J57" s="36">
        <v>0</v>
      </c>
      <c r="K57" s="36">
        <v>13057.04</v>
      </c>
      <c r="L57" s="37">
        <f>IFERROR(K57/H57,0)</f>
        <v>0</v>
      </c>
      <c r="M57" s="38">
        <f>IFERROR(K57/I57,0)</f>
        <v>1</v>
      </c>
    </row>
    <row r="58" spans="2:13" ht="22.5" x14ac:dyDescent="0.2">
      <c r="B58" s="32" t="s">
        <v>89</v>
      </c>
      <c r="C58" s="33"/>
      <c r="D58" s="27" t="s">
        <v>90</v>
      </c>
      <c r="E58" s="43">
        <v>6120</v>
      </c>
      <c r="F58" s="27" t="s">
        <v>58</v>
      </c>
      <c r="G58" s="35">
        <f>+H58</f>
        <v>0</v>
      </c>
      <c r="H58" s="36">
        <v>0</v>
      </c>
      <c r="I58" s="36">
        <v>90113.78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ht="22.5" x14ac:dyDescent="0.2">
      <c r="B59" s="32" t="s">
        <v>91</v>
      </c>
      <c r="C59" s="33"/>
      <c r="D59" s="27" t="s">
        <v>92</v>
      </c>
      <c r="E59" s="43">
        <v>6120</v>
      </c>
      <c r="F59" s="27" t="s">
        <v>58</v>
      </c>
      <c r="G59" s="35">
        <f>+H59</f>
        <v>0</v>
      </c>
      <c r="H59" s="36">
        <v>0</v>
      </c>
      <c r="I59" s="36">
        <v>90113.78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ht="22.5" x14ac:dyDescent="0.2">
      <c r="B60" s="32" t="s">
        <v>93</v>
      </c>
      <c r="C60" s="33"/>
      <c r="D60" s="27" t="s">
        <v>94</v>
      </c>
      <c r="E60" s="43">
        <v>6120</v>
      </c>
      <c r="F60" s="27" t="s">
        <v>58</v>
      </c>
      <c r="G60" s="35">
        <f>+H60</f>
        <v>0</v>
      </c>
      <c r="H60" s="36">
        <v>0</v>
      </c>
      <c r="I60" s="36">
        <v>90113.78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x14ac:dyDescent="0.2">
      <c r="B61" s="32" t="s">
        <v>95</v>
      </c>
      <c r="C61" s="33"/>
      <c r="D61" s="27" t="s">
        <v>96</v>
      </c>
      <c r="E61" s="43">
        <v>6120</v>
      </c>
      <c r="F61" s="27" t="s">
        <v>58</v>
      </c>
      <c r="G61" s="35">
        <f>+H61</f>
        <v>0</v>
      </c>
      <c r="H61" s="36">
        <v>0</v>
      </c>
      <c r="I61" s="36">
        <v>90113.78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97</v>
      </c>
      <c r="C62" s="33"/>
      <c r="D62" s="27" t="s">
        <v>98</v>
      </c>
      <c r="E62" s="43">
        <v>6110</v>
      </c>
      <c r="F62" s="27" t="s">
        <v>99</v>
      </c>
      <c r="G62" s="35">
        <f>+H62</f>
        <v>0</v>
      </c>
      <c r="H62" s="36">
        <v>0</v>
      </c>
      <c r="I62" s="36">
        <v>828040.24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 t="s">
        <v>100</v>
      </c>
      <c r="C63" s="33"/>
      <c r="D63" s="27" t="s">
        <v>101</v>
      </c>
      <c r="E63" s="43">
        <v>6110</v>
      </c>
      <c r="F63" s="27" t="s">
        <v>99</v>
      </c>
      <c r="G63" s="35">
        <f>+H63</f>
        <v>0</v>
      </c>
      <c r="H63" s="36">
        <v>0</v>
      </c>
      <c r="I63" s="36">
        <v>120790.13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 t="s">
        <v>102</v>
      </c>
      <c r="C64" s="33"/>
      <c r="D64" s="27" t="s">
        <v>103</v>
      </c>
      <c r="E64" s="43">
        <v>6110</v>
      </c>
      <c r="F64" s="27" t="s">
        <v>99</v>
      </c>
      <c r="G64" s="35">
        <f>+H64</f>
        <v>0</v>
      </c>
      <c r="H64" s="36">
        <v>0</v>
      </c>
      <c r="I64" s="36">
        <v>238665.15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x14ac:dyDescent="0.2">
      <c r="B65" s="32" t="s">
        <v>104</v>
      </c>
      <c r="C65" s="33"/>
      <c r="D65" s="27" t="s">
        <v>105</v>
      </c>
      <c r="E65" s="43">
        <v>6110</v>
      </c>
      <c r="F65" s="27" t="s">
        <v>99</v>
      </c>
      <c r="G65" s="35">
        <f>+H65</f>
        <v>0</v>
      </c>
      <c r="H65" s="36">
        <v>0</v>
      </c>
      <c r="I65" s="36">
        <v>356540.18</v>
      </c>
      <c r="J65" s="36">
        <v>0</v>
      </c>
      <c r="K65" s="36">
        <v>0</v>
      </c>
      <c r="L65" s="37">
        <f>IFERROR(K65/H65,0)</f>
        <v>0</v>
      </c>
      <c r="M65" s="38">
        <f>IFERROR(K65/I65,0)</f>
        <v>0</v>
      </c>
    </row>
    <row r="66" spans="2:13" x14ac:dyDescent="0.2">
      <c r="B66" s="32" t="s">
        <v>106</v>
      </c>
      <c r="C66" s="33"/>
      <c r="D66" s="27" t="s">
        <v>107</v>
      </c>
      <c r="E66" s="43">
        <v>6110</v>
      </c>
      <c r="F66" s="27" t="s">
        <v>99</v>
      </c>
      <c r="G66" s="35">
        <f>+H66</f>
        <v>0</v>
      </c>
      <c r="H66" s="36">
        <v>0</v>
      </c>
      <c r="I66" s="36">
        <v>356540.18</v>
      </c>
      <c r="J66" s="36">
        <v>0</v>
      </c>
      <c r="K66" s="36">
        <v>0</v>
      </c>
      <c r="L66" s="37">
        <f>IFERROR(K66/H66,0)</f>
        <v>0</v>
      </c>
      <c r="M66" s="38">
        <f>IFERROR(K66/I66,0)</f>
        <v>0</v>
      </c>
    </row>
    <row r="67" spans="2:13" x14ac:dyDescent="0.2">
      <c r="B67" s="32" t="s">
        <v>108</v>
      </c>
      <c r="C67" s="33"/>
      <c r="D67" s="27" t="s">
        <v>109</v>
      </c>
      <c r="E67" s="43">
        <v>6110</v>
      </c>
      <c r="F67" s="27" t="s">
        <v>99</v>
      </c>
      <c r="G67" s="35">
        <f>+H67</f>
        <v>0</v>
      </c>
      <c r="H67" s="36">
        <v>0</v>
      </c>
      <c r="I67" s="36">
        <v>238665.15</v>
      </c>
      <c r="J67" s="36">
        <v>0</v>
      </c>
      <c r="K67" s="36">
        <v>0</v>
      </c>
      <c r="L67" s="37">
        <f>IFERROR(K67/H67,0)</f>
        <v>0</v>
      </c>
      <c r="M67" s="38">
        <f>IFERROR(K67/I67,0)</f>
        <v>0</v>
      </c>
    </row>
    <row r="68" spans="2:13" x14ac:dyDescent="0.2">
      <c r="B68" s="32" t="s">
        <v>110</v>
      </c>
      <c r="C68" s="33"/>
      <c r="D68" s="27" t="s">
        <v>111</v>
      </c>
      <c r="E68" s="43">
        <v>6110</v>
      </c>
      <c r="F68" s="27" t="s">
        <v>99</v>
      </c>
      <c r="G68" s="35">
        <f>+H68</f>
        <v>0</v>
      </c>
      <c r="H68" s="36">
        <v>0</v>
      </c>
      <c r="I68" s="36">
        <v>474415.2</v>
      </c>
      <c r="J68" s="36">
        <v>0</v>
      </c>
      <c r="K68" s="36">
        <v>0</v>
      </c>
      <c r="L68" s="37">
        <f>IFERROR(K68/H68,0)</f>
        <v>0</v>
      </c>
      <c r="M68" s="38">
        <f>IFERROR(K68/I68,0)</f>
        <v>0</v>
      </c>
    </row>
    <row r="69" spans="2:13" x14ac:dyDescent="0.2">
      <c r="B69" s="32" t="s">
        <v>112</v>
      </c>
      <c r="C69" s="33"/>
      <c r="D69" s="27" t="s">
        <v>113</v>
      </c>
      <c r="E69" s="43">
        <v>6110</v>
      </c>
      <c r="F69" s="27" t="s">
        <v>99</v>
      </c>
      <c r="G69" s="35">
        <f>+H69</f>
        <v>0</v>
      </c>
      <c r="H69" s="36">
        <v>0</v>
      </c>
      <c r="I69" s="36">
        <v>120790.13</v>
      </c>
      <c r="J69" s="36">
        <v>0</v>
      </c>
      <c r="K69" s="36">
        <v>0</v>
      </c>
      <c r="L69" s="37">
        <f>IFERROR(K69/H69,0)</f>
        <v>0</v>
      </c>
      <c r="M69" s="38">
        <f>IFERROR(K69/I69,0)</f>
        <v>0</v>
      </c>
    </row>
    <row r="70" spans="2:13" x14ac:dyDescent="0.2">
      <c r="B70" s="32" t="s">
        <v>114</v>
      </c>
      <c r="C70" s="33"/>
      <c r="D70" s="27" t="s">
        <v>115</v>
      </c>
      <c r="E70" s="43">
        <v>6110</v>
      </c>
      <c r="F70" s="27" t="s">
        <v>99</v>
      </c>
      <c r="G70" s="35">
        <f>+H70</f>
        <v>0</v>
      </c>
      <c r="H70" s="36">
        <v>0</v>
      </c>
      <c r="I70" s="36">
        <v>238665.15</v>
      </c>
      <c r="J70" s="36">
        <v>0</v>
      </c>
      <c r="K70" s="36">
        <v>0</v>
      </c>
      <c r="L70" s="37">
        <f>IFERROR(K70/H70,0)</f>
        <v>0</v>
      </c>
      <c r="M70" s="38">
        <f>IFERROR(K70/I70,0)</f>
        <v>0</v>
      </c>
    </row>
    <row r="71" spans="2:13" x14ac:dyDescent="0.2">
      <c r="B71" s="32" t="s">
        <v>116</v>
      </c>
      <c r="C71" s="33"/>
      <c r="D71" s="27" t="s">
        <v>117</v>
      </c>
      <c r="E71" s="43">
        <v>6110</v>
      </c>
      <c r="F71" s="27" t="s">
        <v>99</v>
      </c>
      <c r="G71" s="35">
        <f>+H71</f>
        <v>0</v>
      </c>
      <c r="H71" s="36">
        <v>0</v>
      </c>
      <c r="I71" s="36">
        <v>238665.15</v>
      </c>
      <c r="J71" s="36">
        <v>0</v>
      </c>
      <c r="K71" s="36">
        <v>0</v>
      </c>
      <c r="L71" s="37">
        <f>IFERROR(K71/H71,0)</f>
        <v>0</v>
      </c>
      <c r="M71" s="38">
        <f>IFERROR(K71/I71,0)</f>
        <v>0</v>
      </c>
    </row>
    <row r="72" spans="2:13" x14ac:dyDescent="0.2">
      <c r="B72" s="32" t="s">
        <v>118</v>
      </c>
      <c r="C72" s="33"/>
      <c r="D72" s="27" t="s">
        <v>119</v>
      </c>
      <c r="E72" s="43">
        <v>6110</v>
      </c>
      <c r="F72" s="27" t="s">
        <v>99</v>
      </c>
      <c r="G72" s="35">
        <f>+H72</f>
        <v>0</v>
      </c>
      <c r="H72" s="36">
        <v>0</v>
      </c>
      <c r="I72" s="36">
        <v>474415.2</v>
      </c>
      <c r="J72" s="36">
        <v>0</v>
      </c>
      <c r="K72" s="36">
        <v>0</v>
      </c>
      <c r="L72" s="37">
        <f>IFERROR(K72/H72,0)</f>
        <v>0</v>
      </c>
      <c r="M72" s="38">
        <f>IFERROR(K72/I72,0)</f>
        <v>0</v>
      </c>
    </row>
    <row r="73" spans="2:13" x14ac:dyDescent="0.2">
      <c r="B73" s="32" t="s">
        <v>120</v>
      </c>
      <c r="C73" s="33"/>
      <c r="D73" s="27" t="s">
        <v>121</v>
      </c>
      <c r="E73" s="43">
        <v>6110</v>
      </c>
      <c r="F73" s="27" t="s">
        <v>99</v>
      </c>
      <c r="G73" s="35">
        <f>+H73</f>
        <v>0</v>
      </c>
      <c r="H73" s="36">
        <v>0</v>
      </c>
      <c r="I73" s="36">
        <v>474415.2</v>
      </c>
      <c r="J73" s="36">
        <v>0</v>
      </c>
      <c r="K73" s="36">
        <v>0</v>
      </c>
      <c r="L73" s="37">
        <f>IFERROR(K73/H73,0)</f>
        <v>0</v>
      </c>
      <c r="M73" s="38">
        <f>IFERROR(K73/I73,0)</f>
        <v>0</v>
      </c>
    </row>
    <row r="74" spans="2:13" x14ac:dyDescent="0.2">
      <c r="B74" s="32" t="s">
        <v>122</v>
      </c>
      <c r="C74" s="33"/>
      <c r="D74" s="27" t="s">
        <v>123</v>
      </c>
      <c r="E74" s="43">
        <v>6110</v>
      </c>
      <c r="F74" s="27" t="s">
        <v>99</v>
      </c>
      <c r="G74" s="35">
        <f>+H74</f>
        <v>0</v>
      </c>
      <c r="H74" s="36">
        <v>0</v>
      </c>
      <c r="I74" s="36">
        <v>120790.13</v>
      </c>
      <c r="J74" s="36">
        <v>0</v>
      </c>
      <c r="K74" s="36">
        <v>0</v>
      </c>
      <c r="L74" s="37">
        <f>IFERROR(K74/H74,0)</f>
        <v>0</v>
      </c>
      <c r="M74" s="38">
        <f>IFERROR(K74/I74,0)</f>
        <v>0</v>
      </c>
    </row>
    <row r="75" spans="2:13" x14ac:dyDescent="0.2">
      <c r="B75" s="32" t="s">
        <v>124</v>
      </c>
      <c r="C75" s="33"/>
      <c r="D75" s="27" t="s">
        <v>125</v>
      </c>
      <c r="E75" s="43">
        <v>6110</v>
      </c>
      <c r="F75" s="27" t="s">
        <v>99</v>
      </c>
      <c r="G75" s="35">
        <f>+H75</f>
        <v>0</v>
      </c>
      <c r="H75" s="36">
        <v>0</v>
      </c>
      <c r="I75" s="36">
        <v>238665.15</v>
      </c>
      <c r="J75" s="36">
        <v>0</v>
      </c>
      <c r="K75" s="36">
        <v>0</v>
      </c>
      <c r="L75" s="37">
        <f>IFERROR(K75/H75,0)</f>
        <v>0</v>
      </c>
      <c r="M75" s="38">
        <f>IFERROR(K75/I75,0)</f>
        <v>0</v>
      </c>
    </row>
    <row r="76" spans="2:13" x14ac:dyDescent="0.2">
      <c r="B76" s="32" t="s">
        <v>126</v>
      </c>
      <c r="C76" s="33"/>
      <c r="D76" s="27" t="s">
        <v>127</v>
      </c>
      <c r="E76" s="43">
        <v>6110</v>
      </c>
      <c r="F76" s="27" t="s">
        <v>99</v>
      </c>
      <c r="G76" s="35">
        <f>+H76</f>
        <v>0</v>
      </c>
      <c r="H76" s="36">
        <v>0</v>
      </c>
      <c r="I76" s="36">
        <v>120790.13</v>
      </c>
      <c r="J76" s="36">
        <v>0</v>
      </c>
      <c r="K76" s="36">
        <v>0</v>
      </c>
      <c r="L76" s="37">
        <f>IFERROR(K76/H76,0)</f>
        <v>0</v>
      </c>
      <c r="M76" s="38">
        <f>IFERROR(K76/I76,0)</f>
        <v>0</v>
      </c>
    </row>
    <row r="77" spans="2:13" x14ac:dyDescent="0.2">
      <c r="B77" s="32" t="s">
        <v>128</v>
      </c>
      <c r="C77" s="33"/>
      <c r="D77" s="27" t="s">
        <v>129</v>
      </c>
      <c r="E77" s="43">
        <v>6110</v>
      </c>
      <c r="F77" s="27" t="s">
        <v>99</v>
      </c>
      <c r="G77" s="35">
        <f>+H77</f>
        <v>0</v>
      </c>
      <c r="H77" s="36">
        <v>0</v>
      </c>
      <c r="I77" s="36">
        <v>120790.13</v>
      </c>
      <c r="J77" s="36">
        <v>0</v>
      </c>
      <c r="K77" s="36">
        <v>0</v>
      </c>
      <c r="L77" s="37">
        <f>IFERROR(K77/H77,0)</f>
        <v>0</v>
      </c>
      <c r="M77" s="38">
        <f>IFERROR(K77/I77,0)</f>
        <v>0</v>
      </c>
    </row>
    <row r="78" spans="2:13" x14ac:dyDescent="0.2">
      <c r="B78" s="32" t="s">
        <v>130</v>
      </c>
      <c r="C78" s="33"/>
      <c r="D78" s="27" t="s">
        <v>131</v>
      </c>
      <c r="E78" s="43">
        <v>6110</v>
      </c>
      <c r="F78" s="27" t="s">
        <v>99</v>
      </c>
      <c r="G78" s="35">
        <f>+H78</f>
        <v>0</v>
      </c>
      <c r="H78" s="36">
        <v>0</v>
      </c>
      <c r="I78" s="36">
        <v>413722.32</v>
      </c>
      <c r="J78" s="36">
        <v>0</v>
      </c>
      <c r="K78" s="36">
        <v>413722.32</v>
      </c>
      <c r="L78" s="37">
        <f>IFERROR(K78/H78,0)</f>
        <v>0</v>
      </c>
      <c r="M78" s="38">
        <f>IFERROR(K78/I78,0)</f>
        <v>1</v>
      </c>
    </row>
    <row r="79" spans="2:13" x14ac:dyDescent="0.2">
      <c r="B79" s="32" t="s">
        <v>132</v>
      </c>
      <c r="C79" s="33"/>
      <c r="D79" s="27" t="s">
        <v>133</v>
      </c>
      <c r="E79" s="43">
        <v>6110</v>
      </c>
      <c r="F79" s="27" t="s">
        <v>99</v>
      </c>
      <c r="G79" s="35">
        <f>+H79</f>
        <v>0</v>
      </c>
      <c r="H79" s="36">
        <v>0</v>
      </c>
      <c r="I79" s="36">
        <v>408672.05</v>
      </c>
      <c r="J79" s="36">
        <v>0</v>
      </c>
      <c r="K79" s="36">
        <v>408672.05</v>
      </c>
      <c r="L79" s="37">
        <f>IFERROR(K79/H79,0)</f>
        <v>0</v>
      </c>
      <c r="M79" s="38">
        <f>IFERROR(K79/I79,0)</f>
        <v>1</v>
      </c>
    </row>
    <row r="80" spans="2:13" ht="22.5" x14ac:dyDescent="0.2">
      <c r="B80" s="32" t="s">
        <v>134</v>
      </c>
      <c r="C80" s="33"/>
      <c r="D80" s="27" t="s">
        <v>135</v>
      </c>
      <c r="E80" s="43">
        <v>6110</v>
      </c>
      <c r="F80" s="27" t="s">
        <v>99</v>
      </c>
      <c r="G80" s="35">
        <f>+H80</f>
        <v>0</v>
      </c>
      <c r="H80" s="36">
        <v>0</v>
      </c>
      <c r="I80" s="36">
        <v>120790.13</v>
      </c>
      <c r="J80" s="36">
        <v>0</v>
      </c>
      <c r="K80" s="36">
        <v>0</v>
      </c>
      <c r="L80" s="37">
        <f>IFERROR(K80/H80,0)</f>
        <v>0</v>
      </c>
      <c r="M80" s="38">
        <f>IFERROR(K80/I80,0)</f>
        <v>0</v>
      </c>
    </row>
    <row r="81" spans="2:13" ht="22.5" x14ac:dyDescent="0.2">
      <c r="B81" s="32" t="s">
        <v>136</v>
      </c>
      <c r="C81" s="33"/>
      <c r="D81" s="27" t="s">
        <v>137</v>
      </c>
      <c r="E81" s="43">
        <v>6110</v>
      </c>
      <c r="F81" s="27" t="s">
        <v>99</v>
      </c>
      <c r="G81" s="35">
        <f>+H81</f>
        <v>0</v>
      </c>
      <c r="H81" s="36">
        <v>0</v>
      </c>
      <c r="I81" s="36">
        <v>121166.56</v>
      </c>
      <c r="J81" s="36">
        <v>0</v>
      </c>
      <c r="K81" s="36">
        <v>0</v>
      </c>
      <c r="L81" s="37">
        <f>IFERROR(K81/H81,0)</f>
        <v>0</v>
      </c>
      <c r="M81" s="38">
        <f>IFERROR(K81/I81,0)</f>
        <v>0</v>
      </c>
    </row>
    <row r="82" spans="2:13" ht="22.5" x14ac:dyDescent="0.2">
      <c r="B82" s="32" t="s">
        <v>138</v>
      </c>
      <c r="C82" s="33"/>
      <c r="D82" s="27" t="s">
        <v>139</v>
      </c>
      <c r="E82" s="43">
        <v>6110</v>
      </c>
      <c r="F82" s="27" t="s">
        <v>99</v>
      </c>
      <c r="G82" s="35">
        <f>+H82</f>
        <v>0</v>
      </c>
      <c r="H82" s="36">
        <v>0</v>
      </c>
      <c r="I82" s="36">
        <v>120790.13</v>
      </c>
      <c r="J82" s="36">
        <v>0</v>
      </c>
      <c r="K82" s="36">
        <v>0</v>
      </c>
      <c r="L82" s="37">
        <f>IFERROR(K82/H82,0)</f>
        <v>0</v>
      </c>
      <c r="M82" s="38">
        <f>IFERROR(K82/I82,0)</f>
        <v>0</v>
      </c>
    </row>
    <row r="83" spans="2:13" ht="22.5" x14ac:dyDescent="0.2">
      <c r="B83" s="32" t="s">
        <v>140</v>
      </c>
      <c r="C83" s="33"/>
      <c r="D83" s="27" t="s">
        <v>141</v>
      </c>
      <c r="E83" s="43">
        <v>6110</v>
      </c>
      <c r="F83" s="27" t="s">
        <v>99</v>
      </c>
      <c r="G83" s="35">
        <f>+H83</f>
        <v>0</v>
      </c>
      <c r="H83" s="36">
        <v>0</v>
      </c>
      <c r="I83" s="36">
        <v>120790.13</v>
      </c>
      <c r="J83" s="36">
        <v>0</v>
      </c>
      <c r="K83" s="36">
        <v>0</v>
      </c>
      <c r="L83" s="37">
        <f>IFERROR(K83/H83,0)</f>
        <v>0</v>
      </c>
      <c r="M83" s="38">
        <f>IFERROR(K83/I83,0)</f>
        <v>0</v>
      </c>
    </row>
    <row r="84" spans="2:13" ht="22.5" x14ac:dyDescent="0.2">
      <c r="B84" s="32" t="s">
        <v>142</v>
      </c>
      <c r="C84" s="33"/>
      <c r="D84" s="27" t="s">
        <v>143</v>
      </c>
      <c r="E84" s="43">
        <v>6110</v>
      </c>
      <c r="F84" s="27" t="s">
        <v>99</v>
      </c>
      <c r="G84" s="35">
        <f>+H84</f>
        <v>0</v>
      </c>
      <c r="H84" s="36">
        <v>0</v>
      </c>
      <c r="I84" s="36">
        <v>0</v>
      </c>
      <c r="J84" s="36">
        <v>0</v>
      </c>
      <c r="K84" s="36">
        <v>0</v>
      </c>
      <c r="L84" s="37">
        <f>IFERROR(K84/H84,0)</f>
        <v>0</v>
      </c>
      <c r="M84" s="38">
        <f>IFERROR(K84/I84,0)</f>
        <v>0</v>
      </c>
    </row>
    <row r="85" spans="2:13" ht="22.5" x14ac:dyDescent="0.2">
      <c r="B85" s="32" t="s">
        <v>144</v>
      </c>
      <c r="C85" s="33"/>
      <c r="D85" s="27" t="s">
        <v>145</v>
      </c>
      <c r="E85" s="43">
        <v>6110</v>
      </c>
      <c r="F85" s="27" t="s">
        <v>99</v>
      </c>
      <c r="G85" s="35">
        <f>+H85</f>
        <v>0</v>
      </c>
      <c r="H85" s="36">
        <v>0</v>
      </c>
      <c r="I85" s="36">
        <v>0</v>
      </c>
      <c r="J85" s="36">
        <v>0</v>
      </c>
      <c r="K85" s="36">
        <v>0</v>
      </c>
      <c r="L85" s="37">
        <f>IFERROR(K85/H85,0)</f>
        <v>0</v>
      </c>
      <c r="M85" s="38">
        <f>IFERROR(K85/I85,0)</f>
        <v>0</v>
      </c>
    </row>
    <row r="86" spans="2:13" x14ac:dyDescent="0.2">
      <c r="B86" s="32" t="s">
        <v>146</v>
      </c>
      <c r="C86" s="33"/>
      <c r="D86" s="27" t="s">
        <v>147</v>
      </c>
      <c r="E86" s="43">
        <v>6110</v>
      </c>
      <c r="F86" s="27" t="s">
        <v>99</v>
      </c>
      <c r="G86" s="35">
        <f>+H86</f>
        <v>0</v>
      </c>
      <c r="H86" s="36">
        <v>0</v>
      </c>
      <c r="I86" s="36">
        <v>2170000</v>
      </c>
      <c r="J86" s="36">
        <v>0</v>
      </c>
      <c r="K86" s="36">
        <v>0</v>
      </c>
      <c r="L86" s="37">
        <f>IFERROR(K86/H86,0)</f>
        <v>0</v>
      </c>
      <c r="M86" s="38">
        <f>IFERROR(K86/I86,0)</f>
        <v>0</v>
      </c>
    </row>
    <row r="87" spans="2:13" x14ac:dyDescent="0.2">
      <c r="B87" s="32" t="s">
        <v>148</v>
      </c>
      <c r="C87" s="33"/>
      <c r="D87" s="27" t="s">
        <v>149</v>
      </c>
      <c r="E87" s="43">
        <v>6110</v>
      </c>
      <c r="F87" s="27" t="s">
        <v>99</v>
      </c>
      <c r="G87" s="35">
        <f>+H87</f>
        <v>0</v>
      </c>
      <c r="H87" s="36">
        <v>0</v>
      </c>
      <c r="I87" s="36">
        <v>1169181.04</v>
      </c>
      <c r="J87" s="36">
        <v>0</v>
      </c>
      <c r="K87" s="36">
        <v>0</v>
      </c>
      <c r="L87" s="37">
        <f>IFERROR(K87/H87,0)</f>
        <v>0</v>
      </c>
      <c r="M87" s="38">
        <f>IFERROR(K87/I87,0)</f>
        <v>0</v>
      </c>
    </row>
    <row r="88" spans="2:13" x14ac:dyDescent="0.2">
      <c r="B88" s="32" t="s">
        <v>150</v>
      </c>
      <c r="C88" s="33"/>
      <c r="D88" s="27" t="s">
        <v>151</v>
      </c>
      <c r="E88" s="43">
        <v>6110</v>
      </c>
      <c r="F88" s="27" t="s">
        <v>99</v>
      </c>
      <c r="G88" s="35">
        <f>+H88</f>
        <v>0</v>
      </c>
      <c r="H88" s="36">
        <v>0</v>
      </c>
      <c r="I88" s="36">
        <v>592290.22</v>
      </c>
      <c r="J88" s="36">
        <v>0</v>
      </c>
      <c r="K88" s="36">
        <v>0</v>
      </c>
      <c r="L88" s="37">
        <f>IFERROR(K88/H88,0)</f>
        <v>0</v>
      </c>
      <c r="M88" s="38">
        <f>IFERROR(K88/I88,0)</f>
        <v>0</v>
      </c>
    </row>
    <row r="89" spans="2:13" x14ac:dyDescent="0.2">
      <c r="B89" s="32" t="s">
        <v>152</v>
      </c>
      <c r="C89" s="33"/>
      <c r="D89" s="27" t="s">
        <v>153</v>
      </c>
      <c r="E89" s="43">
        <v>6130</v>
      </c>
      <c r="F89" s="27" t="s">
        <v>154</v>
      </c>
      <c r="G89" s="35">
        <f>+H89</f>
        <v>0</v>
      </c>
      <c r="H89" s="36">
        <v>0</v>
      </c>
      <c r="I89" s="36">
        <v>0</v>
      </c>
      <c r="J89" s="36">
        <v>0</v>
      </c>
      <c r="K89" s="36">
        <v>0</v>
      </c>
      <c r="L89" s="37">
        <f>IFERROR(K89/H89,0)</f>
        <v>0</v>
      </c>
      <c r="M89" s="38">
        <f>IFERROR(K89/I89,0)</f>
        <v>0</v>
      </c>
    </row>
    <row r="90" spans="2:13" ht="22.5" x14ac:dyDescent="0.2">
      <c r="B90" s="32" t="s">
        <v>155</v>
      </c>
      <c r="C90" s="33"/>
      <c r="D90" s="27" t="s">
        <v>156</v>
      </c>
      <c r="E90" s="43">
        <v>6130</v>
      </c>
      <c r="F90" s="27" t="s">
        <v>154</v>
      </c>
      <c r="G90" s="35">
        <f>+H90</f>
        <v>0</v>
      </c>
      <c r="H90" s="36">
        <v>0</v>
      </c>
      <c r="I90" s="36">
        <v>0</v>
      </c>
      <c r="J90" s="36">
        <v>0</v>
      </c>
      <c r="K90" s="36">
        <v>0</v>
      </c>
      <c r="L90" s="37">
        <f>IFERROR(K90/H90,0)</f>
        <v>0</v>
      </c>
      <c r="M90" s="38">
        <f>IFERROR(K90/I90,0)</f>
        <v>0</v>
      </c>
    </row>
    <row r="91" spans="2:13" x14ac:dyDescent="0.2">
      <c r="B91" s="32" t="s">
        <v>157</v>
      </c>
      <c r="C91" s="33"/>
      <c r="D91" s="27" t="s">
        <v>158</v>
      </c>
      <c r="E91" s="43">
        <v>6130</v>
      </c>
      <c r="F91" s="27" t="s">
        <v>154</v>
      </c>
      <c r="G91" s="35">
        <f>+H91</f>
        <v>0</v>
      </c>
      <c r="H91" s="36">
        <v>0</v>
      </c>
      <c r="I91" s="36">
        <v>0</v>
      </c>
      <c r="J91" s="36">
        <v>0</v>
      </c>
      <c r="K91" s="36">
        <v>0</v>
      </c>
      <c r="L91" s="37">
        <f>IFERROR(K91/H91,0)</f>
        <v>0</v>
      </c>
      <c r="M91" s="38">
        <f>IFERROR(K91/I91,0)</f>
        <v>0</v>
      </c>
    </row>
    <row r="92" spans="2:13" x14ac:dyDescent="0.2">
      <c r="B92" s="32" t="s">
        <v>159</v>
      </c>
      <c r="C92" s="33"/>
      <c r="D92" s="27" t="s">
        <v>160</v>
      </c>
      <c r="E92" s="43">
        <v>6130</v>
      </c>
      <c r="F92" s="27" t="s">
        <v>154</v>
      </c>
      <c r="G92" s="35">
        <f>+H92</f>
        <v>0</v>
      </c>
      <c r="H92" s="36">
        <v>0</v>
      </c>
      <c r="I92" s="36">
        <v>0</v>
      </c>
      <c r="J92" s="36">
        <v>0</v>
      </c>
      <c r="K92" s="36">
        <v>0</v>
      </c>
      <c r="L92" s="37">
        <f>IFERROR(K92/H92,0)</f>
        <v>0</v>
      </c>
      <c r="M92" s="38">
        <f>IFERROR(K92/I92,0)</f>
        <v>0</v>
      </c>
    </row>
    <row r="93" spans="2:13" x14ac:dyDescent="0.2">
      <c r="B93" s="32" t="s">
        <v>161</v>
      </c>
      <c r="C93" s="33"/>
      <c r="D93" s="27" t="s">
        <v>162</v>
      </c>
      <c r="E93" s="43">
        <v>6130</v>
      </c>
      <c r="F93" s="27" t="s">
        <v>154</v>
      </c>
      <c r="G93" s="35">
        <f>+H93</f>
        <v>0</v>
      </c>
      <c r="H93" s="36">
        <v>0</v>
      </c>
      <c r="I93" s="36">
        <v>0</v>
      </c>
      <c r="J93" s="36">
        <v>0</v>
      </c>
      <c r="K93" s="36">
        <v>0</v>
      </c>
      <c r="L93" s="37">
        <f>IFERROR(K93/H93,0)</f>
        <v>0</v>
      </c>
      <c r="M93" s="38">
        <f>IFERROR(K93/I93,0)</f>
        <v>0</v>
      </c>
    </row>
    <row r="94" spans="2:13" x14ac:dyDescent="0.2">
      <c r="B94" s="32" t="s">
        <v>163</v>
      </c>
      <c r="C94" s="33"/>
      <c r="D94" s="27" t="s">
        <v>164</v>
      </c>
      <c r="E94" s="43">
        <v>6130</v>
      </c>
      <c r="F94" s="27" t="s">
        <v>154</v>
      </c>
      <c r="G94" s="35">
        <f>+H94</f>
        <v>0</v>
      </c>
      <c r="H94" s="36">
        <v>0</v>
      </c>
      <c r="I94" s="36">
        <v>0</v>
      </c>
      <c r="J94" s="36">
        <v>0</v>
      </c>
      <c r="K94" s="36">
        <v>0</v>
      </c>
      <c r="L94" s="37">
        <f>IFERROR(K94/H94,0)</f>
        <v>0</v>
      </c>
      <c r="M94" s="38">
        <f>IFERROR(K94/I94,0)</f>
        <v>0</v>
      </c>
    </row>
    <row r="95" spans="2:13" x14ac:dyDescent="0.2">
      <c r="B95" s="32" t="s">
        <v>165</v>
      </c>
      <c r="C95" s="33"/>
      <c r="D95" s="27" t="s">
        <v>166</v>
      </c>
      <c r="E95" s="43">
        <v>6130</v>
      </c>
      <c r="F95" s="27" t="s">
        <v>154</v>
      </c>
      <c r="G95" s="35">
        <f>+H95</f>
        <v>0</v>
      </c>
      <c r="H95" s="36">
        <v>0</v>
      </c>
      <c r="I95" s="36">
        <v>0</v>
      </c>
      <c r="J95" s="36">
        <v>0</v>
      </c>
      <c r="K95" s="36">
        <v>0</v>
      </c>
      <c r="L95" s="37">
        <f>IFERROR(K95/H95,0)</f>
        <v>0</v>
      </c>
      <c r="M95" s="38">
        <f>IFERROR(K95/I95,0)</f>
        <v>0</v>
      </c>
    </row>
    <row r="96" spans="2:13" x14ac:dyDescent="0.2">
      <c r="B96" s="32" t="s">
        <v>167</v>
      </c>
      <c r="C96" s="33"/>
      <c r="D96" s="27" t="s">
        <v>168</v>
      </c>
      <c r="E96" s="43">
        <v>6130</v>
      </c>
      <c r="F96" s="27" t="s">
        <v>154</v>
      </c>
      <c r="G96" s="35">
        <f>+H96</f>
        <v>0</v>
      </c>
      <c r="H96" s="36">
        <v>0</v>
      </c>
      <c r="I96" s="36">
        <v>0</v>
      </c>
      <c r="J96" s="36">
        <v>0</v>
      </c>
      <c r="K96" s="36">
        <v>0</v>
      </c>
      <c r="L96" s="37">
        <f>IFERROR(K96/H96,0)</f>
        <v>0</v>
      </c>
      <c r="M96" s="38">
        <f>IFERROR(K96/I96,0)</f>
        <v>0</v>
      </c>
    </row>
    <row r="97" spans="2:13" x14ac:dyDescent="0.2">
      <c r="B97" s="32" t="s">
        <v>169</v>
      </c>
      <c r="C97" s="33"/>
      <c r="D97" s="27" t="s">
        <v>170</v>
      </c>
      <c r="E97" s="43">
        <v>6130</v>
      </c>
      <c r="F97" s="27" t="s">
        <v>154</v>
      </c>
      <c r="G97" s="35">
        <f>+H97</f>
        <v>0</v>
      </c>
      <c r="H97" s="36">
        <v>0</v>
      </c>
      <c r="I97" s="36">
        <v>0</v>
      </c>
      <c r="J97" s="36">
        <v>0</v>
      </c>
      <c r="K97" s="36">
        <v>0</v>
      </c>
      <c r="L97" s="37">
        <f>IFERROR(K97/H97,0)</f>
        <v>0</v>
      </c>
      <c r="M97" s="38">
        <f>IFERROR(K97/I97,0)</f>
        <v>0</v>
      </c>
    </row>
    <row r="98" spans="2:13" x14ac:dyDescent="0.2">
      <c r="B98" s="32" t="s">
        <v>171</v>
      </c>
      <c r="C98" s="33"/>
      <c r="D98" s="27" t="s">
        <v>172</v>
      </c>
      <c r="E98" s="43">
        <v>6130</v>
      </c>
      <c r="F98" s="27" t="s">
        <v>154</v>
      </c>
      <c r="G98" s="35">
        <f>+H98</f>
        <v>0</v>
      </c>
      <c r="H98" s="36">
        <v>0</v>
      </c>
      <c r="I98" s="36">
        <v>0</v>
      </c>
      <c r="J98" s="36">
        <v>0</v>
      </c>
      <c r="K98" s="36">
        <v>0</v>
      </c>
      <c r="L98" s="37">
        <f>IFERROR(K98/H98,0)</f>
        <v>0</v>
      </c>
      <c r="M98" s="38">
        <f>IFERROR(K98/I98,0)</f>
        <v>0</v>
      </c>
    </row>
    <row r="99" spans="2:13" x14ac:dyDescent="0.2">
      <c r="B99" s="32" t="s">
        <v>173</v>
      </c>
      <c r="C99" s="33"/>
      <c r="D99" s="27" t="s">
        <v>174</v>
      </c>
      <c r="E99" s="43">
        <v>6130</v>
      </c>
      <c r="F99" s="27" t="s">
        <v>154</v>
      </c>
      <c r="G99" s="35">
        <f>+H99</f>
        <v>0</v>
      </c>
      <c r="H99" s="36">
        <v>0</v>
      </c>
      <c r="I99" s="36">
        <v>261843.55</v>
      </c>
      <c r="J99" s="36">
        <v>0</v>
      </c>
      <c r="K99" s="36">
        <v>0</v>
      </c>
      <c r="L99" s="37">
        <f>IFERROR(K99/H99,0)</f>
        <v>0</v>
      </c>
      <c r="M99" s="38">
        <f>IFERROR(K99/I99,0)</f>
        <v>0</v>
      </c>
    </row>
    <row r="100" spans="2:13" x14ac:dyDescent="0.2">
      <c r="B100" s="32" t="s">
        <v>175</v>
      </c>
      <c r="C100" s="33"/>
      <c r="D100" s="27" t="s">
        <v>176</v>
      </c>
      <c r="E100" s="43">
        <v>6130</v>
      </c>
      <c r="F100" s="27" t="s">
        <v>154</v>
      </c>
      <c r="G100" s="35">
        <f>+H100</f>
        <v>0</v>
      </c>
      <c r="H100" s="36">
        <v>0</v>
      </c>
      <c r="I100" s="36">
        <v>626334.79</v>
      </c>
      <c r="J100" s="36">
        <v>0</v>
      </c>
      <c r="K100" s="36">
        <v>0</v>
      </c>
      <c r="L100" s="37">
        <f>IFERROR(K100/H100,0)</f>
        <v>0</v>
      </c>
      <c r="M100" s="38">
        <f>IFERROR(K100/I100,0)</f>
        <v>0</v>
      </c>
    </row>
    <row r="101" spans="2:13" ht="22.5" x14ac:dyDescent="0.2">
      <c r="B101" s="32" t="s">
        <v>177</v>
      </c>
      <c r="C101" s="33"/>
      <c r="D101" s="27" t="s">
        <v>178</v>
      </c>
      <c r="E101" s="43">
        <v>6140</v>
      </c>
      <c r="F101" s="27" t="s">
        <v>179</v>
      </c>
      <c r="G101" s="35">
        <f>+H101</f>
        <v>0</v>
      </c>
      <c r="H101" s="36">
        <v>0</v>
      </c>
      <c r="I101" s="36">
        <v>7046196.9199999999</v>
      </c>
      <c r="J101" s="36">
        <v>0</v>
      </c>
      <c r="K101" s="36">
        <v>2737743.99</v>
      </c>
      <c r="L101" s="37">
        <f>IFERROR(K101/H101,0)</f>
        <v>0</v>
      </c>
      <c r="M101" s="38">
        <f>IFERROR(K101/I101,0)</f>
        <v>0.38854207753251385</v>
      </c>
    </row>
    <row r="102" spans="2:13" ht="22.5" x14ac:dyDescent="0.2">
      <c r="B102" s="32" t="s">
        <v>180</v>
      </c>
      <c r="C102" s="33"/>
      <c r="D102" s="27" t="s">
        <v>181</v>
      </c>
      <c r="E102" s="43">
        <v>6140</v>
      </c>
      <c r="F102" s="27" t="s">
        <v>179</v>
      </c>
      <c r="G102" s="35">
        <f>+H102</f>
        <v>0</v>
      </c>
      <c r="H102" s="36">
        <v>0</v>
      </c>
      <c r="I102" s="36">
        <v>3309645.22</v>
      </c>
      <c r="J102" s="36">
        <v>0</v>
      </c>
      <c r="K102" s="36">
        <v>3309645.22</v>
      </c>
      <c r="L102" s="37">
        <f>IFERROR(K102/H102,0)</f>
        <v>0</v>
      </c>
      <c r="M102" s="38">
        <f>IFERROR(K102/I102,0)</f>
        <v>1</v>
      </c>
    </row>
    <row r="103" spans="2:13" ht="22.5" x14ac:dyDescent="0.2">
      <c r="B103" s="32" t="s">
        <v>182</v>
      </c>
      <c r="C103" s="33"/>
      <c r="D103" s="27" t="s">
        <v>183</v>
      </c>
      <c r="E103" s="43">
        <v>6140</v>
      </c>
      <c r="F103" s="27" t="s">
        <v>179</v>
      </c>
      <c r="G103" s="35">
        <f>+H103</f>
        <v>0</v>
      </c>
      <c r="H103" s="36">
        <v>0</v>
      </c>
      <c r="I103" s="36">
        <v>1387225.91</v>
      </c>
      <c r="J103" s="36">
        <v>0</v>
      </c>
      <c r="K103" s="36">
        <v>1387225.91</v>
      </c>
      <c r="L103" s="37">
        <f>IFERROR(K103/H103,0)</f>
        <v>0</v>
      </c>
      <c r="M103" s="38">
        <f>IFERROR(K103/I103,0)</f>
        <v>1</v>
      </c>
    </row>
    <row r="104" spans="2:13" ht="22.5" x14ac:dyDescent="0.2">
      <c r="B104" s="32" t="s">
        <v>184</v>
      </c>
      <c r="C104" s="33"/>
      <c r="D104" s="27" t="s">
        <v>185</v>
      </c>
      <c r="E104" s="43">
        <v>6140</v>
      </c>
      <c r="F104" s="27" t="s">
        <v>179</v>
      </c>
      <c r="G104" s="35">
        <f>+H104</f>
        <v>0</v>
      </c>
      <c r="H104" s="36">
        <v>0</v>
      </c>
      <c r="I104" s="36">
        <v>2176677.11</v>
      </c>
      <c r="J104" s="36">
        <v>0</v>
      </c>
      <c r="K104" s="36">
        <v>2176677.11</v>
      </c>
      <c r="L104" s="37">
        <f>IFERROR(K104/H104,0)</f>
        <v>0</v>
      </c>
      <c r="M104" s="38">
        <f>IFERROR(K104/I104,0)</f>
        <v>1</v>
      </c>
    </row>
    <row r="105" spans="2:13" x14ac:dyDescent="0.2">
      <c r="B105" s="32" t="s">
        <v>186</v>
      </c>
      <c r="C105" s="33"/>
      <c r="D105" s="27" t="s">
        <v>187</v>
      </c>
      <c r="E105" s="43">
        <v>6150</v>
      </c>
      <c r="F105" s="27" t="s">
        <v>53</v>
      </c>
      <c r="G105" s="35">
        <f>+H105</f>
        <v>0</v>
      </c>
      <c r="H105" s="36">
        <v>0</v>
      </c>
      <c r="I105" s="36">
        <v>7596.26</v>
      </c>
      <c r="J105" s="36">
        <v>0</v>
      </c>
      <c r="K105" s="36">
        <v>7596.26</v>
      </c>
      <c r="L105" s="37">
        <f>IFERROR(K105/H105,0)</f>
        <v>0</v>
      </c>
      <c r="M105" s="38">
        <f>IFERROR(K105/I105,0)</f>
        <v>1</v>
      </c>
    </row>
    <row r="106" spans="2:13" ht="22.5" x14ac:dyDescent="0.2">
      <c r="B106" s="32" t="s">
        <v>188</v>
      </c>
      <c r="C106" s="33"/>
      <c r="D106" s="27" t="s">
        <v>189</v>
      </c>
      <c r="E106" s="43">
        <v>6140</v>
      </c>
      <c r="F106" s="27" t="s">
        <v>179</v>
      </c>
      <c r="G106" s="35">
        <f>+H106</f>
        <v>0</v>
      </c>
      <c r="H106" s="36">
        <v>0</v>
      </c>
      <c r="I106" s="36">
        <v>12054341.42</v>
      </c>
      <c r="J106" s="36">
        <v>0</v>
      </c>
      <c r="K106" s="36">
        <v>0</v>
      </c>
      <c r="L106" s="37">
        <f>IFERROR(K106/H106,0)</f>
        <v>0</v>
      </c>
      <c r="M106" s="38">
        <f>IFERROR(K106/I106,0)</f>
        <v>0</v>
      </c>
    </row>
    <row r="107" spans="2:13" ht="22.5" x14ac:dyDescent="0.2">
      <c r="B107" s="32" t="s">
        <v>190</v>
      </c>
      <c r="C107" s="33"/>
      <c r="D107" s="27" t="s">
        <v>191</v>
      </c>
      <c r="E107" s="43">
        <v>6140</v>
      </c>
      <c r="F107" s="27" t="s">
        <v>179</v>
      </c>
      <c r="G107" s="35">
        <f>+H107</f>
        <v>0</v>
      </c>
      <c r="H107" s="36">
        <v>0</v>
      </c>
      <c r="I107" s="36">
        <v>10858304.68</v>
      </c>
      <c r="J107" s="36">
        <v>0</v>
      </c>
      <c r="K107" s="36">
        <v>0</v>
      </c>
      <c r="L107" s="37">
        <f>IFERROR(K107/H107,0)</f>
        <v>0</v>
      </c>
      <c r="M107" s="38">
        <f>IFERROR(K107/I107,0)</f>
        <v>0</v>
      </c>
    </row>
    <row r="108" spans="2:13" ht="22.5" x14ac:dyDescent="0.2">
      <c r="B108" s="32" t="s">
        <v>192</v>
      </c>
      <c r="C108" s="33"/>
      <c r="D108" s="27" t="s">
        <v>193</v>
      </c>
      <c r="E108" s="43">
        <v>6140</v>
      </c>
      <c r="F108" s="27" t="s">
        <v>179</v>
      </c>
      <c r="G108" s="35">
        <f>+H108</f>
        <v>0</v>
      </c>
      <c r="H108" s="36">
        <v>0</v>
      </c>
      <c r="I108" s="36">
        <v>1320000</v>
      </c>
      <c r="J108" s="36">
        <v>0</v>
      </c>
      <c r="K108" s="36">
        <v>0</v>
      </c>
      <c r="L108" s="37">
        <f>IFERROR(K108/H108,0)</f>
        <v>0</v>
      </c>
      <c r="M108" s="38">
        <f>IFERROR(K108/I108,0)</f>
        <v>0</v>
      </c>
    </row>
    <row r="109" spans="2:13" x14ac:dyDescent="0.2">
      <c r="B109" s="32" t="s">
        <v>194</v>
      </c>
      <c r="C109" s="33"/>
      <c r="D109" s="27" t="s">
        <v>195</v>
      </c>
      <c r="E109" s="43">
        <v>6150</v>
      </c>
      <c r="F109" s="27" t="s">
        <v>53</v>
      </c>
      <c r="G109" s="35">
        <f>+H109</f>
        <v>0</v>
      </c>
      <c r="H109" s="36">
        <v>0</v>
      </c>
      <c r="I109" s="36">
        <v>2000000</v>
      </c>
      <c r="J109" s="36">
        <v>0</v>
      </c>
      <c r="K109" s="36">
        <v>0</v>
      </c>
      <c r="L109" s="37">
        <f>IFERROR(K109/H109,0)</f>
        <v>0</v>
      </c>
      <c r="M109" s="38">
        <f>IFERROR(K109/I109,0)</f>
        <v>0</v>
      </c>
    </row>
    <row r="110" spans="2:13" ht="22.5" x14ac:dyDescent="0.2">
      <c r="B110" s="32" t="s">
        <v>196</v>
      </c>
      <c r="C110" s="33"/>
      <c r="D110" s="27" t="s">
        <v>197</v>
      </c>
      <c r="E110" s="43">
        <v>6150</v>
      </c>
      <c r="F110" s="27" t="s">
        <v>53</v>
      </c>
      <c r="G110" s="35">
        <f>+H110</f>
        <v>0</v>
      </c>
      <c r="H110" s="36">
        <v>0</v>
      </c>
      <c r="I110" s="36">
        <v>6000000</v>
      </c>
      <c r="J110" s="36">
        <v>1194464.3</v>
      </c>
      <c r="K110" s="36">
        <v>1194464.3</v>
      </c>
      <c r="L110" s="37">
        <f>IFERROR(K110/H110,0)</f>
        <v>0</v>
      </c>
      <c r="M110" s="38">
        <f>IFERROR(K110/I110,0)</f>
        <v>0.19907738333333333</v>
      </c>
    </row>
    <row r="111" spans="2:13" ht="22.5" x14ac:dyDescent="0.2">
      <c r="B111" s="32" t="s">
        <v>198</v>
      </c>
      <c r="C111" s="33"/>
      <c r="D111" s="27" t="s">
        <v>199</v>
      </c>
      <c r="E111" s="43">
        <v>6140</v>
      </c>
      <c r="F111" s="27" t="s">
        <v>179</v>
      </c>
      <c r="G111" s="35">
        <f>+H111</f>
        <v>0</v>
      </c>
      <c r="H111" s="36">
        <v>0</v>
      </c>
      <c r="I111" s="36">
        <v>2364425.08</v>
      </c>
      <c r="J111" s="36">
        <v>0</v>
      </c>
      <c r="K111" s="36">
        <v>0</v>
      </c>
      <c r="L111" s="37">
        <f>IFERROR(K111/H111,0)</f>
        <v>0</v>
      </c>
      <c r="M111" s="38">
        <f>IFERROR(K111/I111,0)</f>
        <v>0</v>
      </c>
    </row>
    <row r="112" spans="2:13" ht="22.5" x14ac:dyDescent="0.2">
      <c r="B112" s="32" t="s">
        <v>200</v>
      </c>
      <c r="C112" s="33"/>
      <c r="D112" s="27" t="s">
        <v>201</v>
      </c>
      <c r="E112" s="43">
        <v>6140</v>
      </c>
      <c r="F112" s="27" t="s">
        <v>179</v>
      </c>
      <c r="G112" s="35">
        <f>+H112</f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f>IFERROR(K112/H112,0)</f>
        <v>0</v>
      </c>
      <c r="M112" s="38">
        <f>IFERROR(K112/I112,0)</f>
        <v>0</v>
      </c>
    </row>
    <row r="113" spans="2:13" ht="22.5" x14ac:dyDescent="0.2">
      <c r="B113" s="32" t="s">
        <v>202</v>
      </c>
      <c r="C113" s="33"/>
      <c r="D113" s="27" t="s">
        <v>203</v>
      </c>
      <c r="E113" s="43">
        <v>6140</v>
      </c>
      <c r="F113" s="27" t="s">
        <v>179</v>
      </c>
      <c r="G113" s="35">
        <f>+H113</f>
        <v>0</v>
      </c>
      <c r="H113" s="36">
        <v>0</v>
      </c>
      <c r="I113" s="36">
        <v>1231676.18</v>
      </c>
      <c r="J113" s="36">
        <v>253352.12</v>
      </c>
      <c r="K113" s="36">
        <v>253352.12</v>
      </c>
      <c r="L113" s="37">
        <f>IFERROR(K113/H113,0)</f>
        <v>0</v>
      </c>
      <c r="M113" s="38">
        <f>IFERROR(K113/I113,0)</f>
        <v>0.20569702013722471</v>
      </c>
    </row>
    <row r="114" spans="2:13" ht="22.5" x14ac:dyDescent="0.2">
      <c r="B114" s="32" t="s">
        <v>204</v>
      </c>
      <c r="C114" s="33"/>
      <c r="D114" s="27" t="s">
        <v>205</v>
      </c>
      <c r="E114" s="43">
        <v>6140</v>
      </c>
      <c r="F114" s="27" t="s">
        <v>179</v>
      </c>
      <c r="G114" s="35">
        <f>+H114</f>
        <v>0</v>
      </c>
      <c r="H114" s="36">
        <v>0</v>
      </c>
      <c r="I114" s="36">
        <v>2200000</v>
      </c>
      <c r="J114" s="36">
        <v>0</v>
      </c>
      <c r="K114" s="36">
        <v>0</v>
      </c>
      <c r="L114" s="37">
        <f>IFERROR(K114/H114,0)</f>
        <v>0</v>
      </c>
      <c r="M114" s="38">
        <f>IFERROR(K114/I114,0)</f>
        <v>0</v>
      </c>
    </row>
    <row r="115" spans="2:13" x14ac:dyDescent="0.2">
      <c r="B115" s="32" t="s">
        <v>206</v>
      </c>
      <c r="C115" s="33"/>
      <c r="D115" s="27" t="s">
        <v>207</v>
      </c>
      <c r="E115" s="43">
        <v>6130</v>
      </c>
      <c r="F115" s="27" t="s">
        <v>154</v>
      </c>
      <c r="G115" s="35">
        <f>+H115</f>
        <v>0</v>
      </c>
      <c r="H115" s="36">
        <v>0</v>
      </c>
      <c r="I115" s="36">
        <v>153406.74</v>
      </c>
      <c r="J115" s="36">
        <v>0</v>
      </c>
      <c r="K115" s="36">
        <v>153406.74</v>
      </c>
      <c r="L115" s="37">
        <f>IFERROR(K115/H115,0)</f>
        <v>0</v>
      </c>
      <c r="M115" s="38">
        <f>IFERROR(K115/I115,0)</f>
        <v>1</v>
      </c>
    </row>
    <row r="116" spans="2:13" x14ac:dyDescent="0.2">
      <c r="B116" s="32"/>
      <c r="C116" s="33"/>
      <c r="D116" s="27"/>
      <c r="E116" s="43">
        <v>6260</v>
      </c>
      <c r="F116" s="27" t="s">
        <v>54</v>
      </c>
      <c r="G116" s="35">
        <f>+H116</f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f>IFERROR(K116/H116,0)</f>
        <v>0</v>
      </c>
      <c r="M116" s="38">
        <f>IFERROR(K116/I116,0)</f>
        <v>0</v>
      </c>
    </row>
    <row r="117" spans="2:13" x14ac:dyDescent="0.2">
      <c r="B117" s="32" t="s">
        <v>208</v>
      </c>
      <c r="C117" s="33"/>
      <c r="D117" s="27" t="s">
        <v>209</v>
      </c>
      <c r="E117" s="43">
        <v>6130</v>
      </c>
      <c r="F117" s="27" t="s">
        <v>154</v>
      </c>
      <c r="G117" s="35">
        <f>+H117</f>
        <v>0</v>
      </c>
      <c r="H117" s="36">
        <v>0</v>
      </c>
      <c r="I117" s="36">
        <v>66476.160000000003</v>
      </c>
      <c r="J117" s="36">
        <v>0</v>
      </c>
      <c r="K117" s="36">
        <v>66476.160000000003</v>
      </c>
      <c r="L117" s="37">
        <f>IFERROR(K117/H117,0)</f>
        <v>0</v>
      </c>
      <c r="M117" s="38">
        <f>IFERROR(K117/I117,0)</f>
        <v>1</v>
      </c>
    </row>
    <row r="118" spans="2:13" x14ac:dyDescent="0.2">
      <c r="B118" s="32"/>
      <c r="C118" s="33"/>
      <c r="D118" s="27"/>
      <c r="E118" s="43">
        <v>6260</v>
      </c>
      <c r="F118" s="27" t="s">
        <v>54</v>
      </c>
      <c r="G118" s="35">
        <f>+H118</f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f>IFERROR(K118/H118,0)</f>
        <v>0</v>
      </c>
      <c r="M118" s="38">
        <f>IFERROR(K118/I118,0)</f>
        <v>0</v>
      </c>
    </row>
    <row r="119" spans="2:13" x14ac:dyDescent="0.2">
      <c r="B119" s="32" t="s">
        <v>210</v>
      </c>
      <c r="C119" s="33"/>
      <c r="D119" s="27" t="s">
        <v>211</v>
      </c>
      <c r="E119" s="43">
        <v>6130</v>
      </c>
      <c r="F119" s="27" t="s">
        <v>154</v>
      </c>
      <c r="G119" s="35">
        <f>+H119</f>
        <v>0</v>
      </c>
      <c r="H119" s="36">
        <v>0</v>
      </c>
      <c r="I119" s="36">
        <v>98859.18</v>
      </c>
      <c r="J119" s="36">
        <v>0</v>
      </c>
      <c r="K119" s="36">
        <v>98859.18</v>
      </c>
      <c r="L119" s="37">
        <f>IFERROR(K119/H119,0)</f>
        <v>0</v>
      </c>
      <c r="M119" s="38">
        <f>IFERROR(K119/I119,0)</f>
        <v>1</v>
      </c>
    </row>
    <row r="120" spans="2:13" x14ac:dyDescent="0.2">
      <c r="B120" s="32" t="s">
        <v>212</v>
      </c>
      <c r="C120" s="33"/>
      <c r="D120" s="27" t="s">
        <v>213</v>
      </c>
      <c r="E120" s="43">
        <v>6130</v>
      </c>
      <c r="F120" s="27" t="s">
        <v>154</v>
      </c>
      <c r="G120" s="35">
        <f>+H120</f>
        <v>0</v>
      </c>
      <c r="H120" s="36">
        <v>0</v>
      </c>
      <c r="I120" s="36">
        <v>105573.59</v>
      </c>
      <c r="J120" s="36">
        <v>0</v>
      </c>
      <c r="K120" s="36">
        <v>105573.59</v>
      </c>
      <c r="L120" s="37">
        <f>IFERROR(K120/H120,0)</f>
        <v>0</v>
      </c>
      <c r="M120" s="38">
        <f>IFERROR(K120/I120,0)</f>
        <v>1</v>
      </c>
    </row>
    <row r="121" spans="2:13" x14ac:dyDescent="0.2">
      <c r="B121" s="32"/>
      <c r="C121" s="33"/>
      <c r="D121" s="27"/>
      <c r="E121" s="43">
        <v>6260</v>
      </c>
      <c r="F121" s="27" t="s">
        <v>54</v>
      </c>
      <c r="G121" s="35">
        <f>+H121</f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f>IFERROR(K121/H121,0)</f>
        <v>0</v>
      </c>
      <c r="M121" s="38">
        <f>IFERROR(K121/I121,0)</f>
        <v>0</v>
      </c>
    </row>
    <row r="122" spans="2:13" x14ac:dyDescent="0.2">
      <c r="B122" s="32" t="s">
        <v>214</v>
      </c>
      <c r="C122" s="33"/>
      <c r="D122" s="27" t="s">
        <v>215</v>
      </c>
      <c r="E122" s="43">
        <v>6130</v>
      </c>
      <c r="F122" s="27" t="s">
        <v>154</v>
      </c>
      <c r="G122" s="35">
        <f>+H122</f>
        <v>0</v>
      </c>
      <c r="H122" s="36">
        <v>0</v>
      </c>
      <c r="I122" s="36">
        <v>568671.79</v>
      </c>
      <c r="J122" s="36">
        <v>0</v>
      </c>
      <c r="K122" s="36">
        <v>568671.79</v>
      </c>
      <c r="L122" s="37">
        <f>IFERROR(K122/H122,0)</f>
        <v>0</v>
      </c>
      <c r="M122" s="38">
        <f>IFERROR(K122/I122,0)</f>
        <v>1</v>
      </c>
    </row>
    <row r="123" spans="2:13" x14ac:dyDescent="0.2">
      <c r="B123" s="32"/>
      <c r="C123" s="33"/>
      <c r="D123" s="27"/>
      <c r="E123" s="43">
        <v>6260</v>
      </c>
      <c r="F123" s="27" t="s">
        <v>54</v>
      </c>
      <c r="G123" s="35">
        <f>+H123</f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f>IFERROR(K123/H123,0)</f>
        <v>0</v>
      </c>
      <c r="M123" s="38">
        <f>IFERROR(K123/I123,0)</f>
        <v>0</v>
      </c>
    </row>
    <row r="124" spans="2:13" x14ac:dyDescent="0.2">
      <c r="B124" s="32" t="s">
        <v>216</v>
      </c>
      <c r="C124" s="33"/>
      <c r="D124" s="27" t="s">
        <v>217</v>
      </c>
      <c r="E124" s="43">
        <v>6130</v>
      </c>
      <c r="F124" s="27" t="s">
        <v>154</v>
      </c>
      <c r="G124" s="35">
        <f>+H124</f>
        <v>0</v>
      </c>
      <c r="H124" s="36">
        <v>0</v>
      </c>
      <c r="I124" s="36">
        <v>498004.41</v>
      </c>
      <c r="J124" s="36">
        <v>0</v>
      </c>
      <c r="K124" s="36">
        <v>498004.41</v>
      </c>
      <c r="L124" s="37">
        <f>IFERROR(K124/H124,0)</f>
        <v>0</v>
      </c>
      <c r="M124" s="38">
        <f>IFERROR(K124/I124,0)</f>
        <v>1</v>
      </c>
    </row>
    <row r="125" spans="2:13" x14ac:dyDescent="0.2">
      <c r="B125" s="32"/>
      <c r="C125" s="33"/>
      <c r="D125" s="27"/>
      <c r="E125" s="43">
        <v>6260</v>
      </c>
      <c r="F125" s="27" t="s">
        <v>54</v>
      </c>
      <c r="G125" s="35">
        <f>+H125</f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f>IFERROR(K125/H125,0)</f>
        <v>0</v>
      </c>
      <c r="M125" s="38">
        <f>IFERROR(K125/I125,0)</f>
        <v>0</v>
      </c>
    </row>
    <row r="126" spans="2:13" x14ac:dyDescent="0.2">
      <c r="B126" s="32" t="s">
        <v>218</v>
      </c>
      <c r="C126" s="33"/>
      <c r="D126" s="27" t="s">
        <v>219</v>
      </c>
      <c r="E126" s="43">
        <v>6130</v>
      </c>
      <c r="F126" s="27" t="s">
        <v>154</v>
      </c>
      <c r="G126" s="35">
        <f>+H126</f>
        <v>0</v>
      </c>
      <c r="H126" s="36">
        <v>0</v>
      </c>
      <c r="I126" s="36">
        <v>608184.05000000005</v>
      </c>
      <c r="J126" s="36">
        <v>0</v>
      </c>
      <c r="K126" s="36">
        <v>608184.05000000005</v>
      </c>
      <c r="L126" s="37">
        <f>IFERROR(K126/H126,0)</f>
        <v>0</v>
      </c>
      <c r="M126" s="38">
        <f>IFERROR(K126/I126,0)</f>
        <v>1</v>
      </c>
    </row>
    <row r="127" spans="2:13" x14ac:dyDescent="0.2">
      <c r="B127" s="32"/>
      <c r="C127" s="33"/>
      <c r="D127" s="27"/>
      <c r="E127" s="43">
        <v>6260</v>
      </c>
      <c r="F127" s="27" t="s">
        <v>54</v>
      </c>
      <c r="G127" s="35">
        <f>+H127</f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f>IFERROR(K127/H127,0)</f>
        <v>0</v>
      </c>
      <c r="M127" s="38">
        <f>IFERROR(K127/I127,0)</f>
        <v>0</v>
      </c>
    </row>
    <row r="128" spans="2:13" ht="22.5" x14ac:dyDescent="0.2">
      <c r="B128" s="32" t="s">
        <v>220</v>
      </c>
      <c r="C128" s="33"/>
      <c r="D128" s="27" t="s">
        <v>221</v>
      </c>
      <c r="E128" s="43">
        <v>6130</v>
      </c>
      <c r="F128" s="27" t="s">
        <v>154</v>
      </c>
      <c r="G128" s="35">
        <f>+H128</f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f>IFERROR(K128/H128,0)</f>
        <v>0</v>
      </c>
      <c r="M128" s="38">
        <f>IFERROR(K128/I128,0)</f>
        <v>0</v>
      </c>
    </row>
    <row r="129" spans="2:13" ht="22.5" x14ac:dyDescent="0.2">
      <c r="B129" s="32" t="s">
        <v>222</v>
      </c>
      <c r="C129" s="33"/>
      <c r="D129" s="27" t="s">
        <v>223</v>
      </c>
      <c r="E129" s="43">
        <v>6130</v>
      </c>
      <c r="F129" s="27" t="s">
        <v>154</v>
      </c>
      <c r="G129" s="35">
        <f>+H129</f>
        <v>0</v>
      </c>
      <c r="H129" s="36">
        <v>0</v>
      </c>
      <c r="I129" s="36">
        <v>647808.65</v>
      </c>
      <c r="J129" s="36">
        <v>0</v>
      </c>
      <c r="K129" s="36">
        <v>0</v>
      </c>
      <c r="L129" s="37">
        <f>IFERROR(K129/H129,0)</f>
        <v>0</v>
      </c>
      <c r="M129" s="38">
        <f>IFERROR(K129/I129,0)</f>
        <v>0</v>
      </c>
    </row>
    <row r="130" spans="2:13" ht="22.5" x14ac:dyDescent="0.2">
      <c r="B130" s="32" t="s">
        <v>224</v>
      </c>
      <c r="C130" s="33"/>
      <c r="D130" s="27" t="s">
        <v>225</v>
      </c>
      <c r="E130" s="43">
        <v>6130</v>
      </c>
      <c r="F130" s="27" t="s">
        <v>154</v>
      </c>
      <c r="G130" s="35">
        <f>+H130</f>
        <v>0</v>
      </c>
      <c r="H130" s="36">
        <v>0</v>
      </c>
      <c r="I130" s="36">
        <v>189354.83</v>
      </c>
      <c r="J130" s="36">
        <v>0</v>
      </c>
      <c r="K130" s="36">
        <v>0</v>
      </c>
      <c r="L130" s="37">
        <f>IFERROR(K130/H130,0)</f>
        <v>0</v>
      </c>
      <c r="M130" s="38">
        <f>IFERROR(K130/I130,0)</f>
        <v>0</v>
      </c>
    </row>
    <row r="131" spans="2:13" ht="22.5" x14ac:dyDescent="0.2">
      <c r="B131" s="32" t="s">
        <v>226</v>
      </c>
      <c r="C131" s="33"/>
      <c r="D131" s="27" t="s">
        <v>227</v>
      </c>
      <c r="E131" s="43">
        <v>6130</v>
      </c>
      <c r="F131" s="27" t="s">
        <v>154</v>
      </c>
      <c r="G131" s="35">
        <f>+H131</f>
        <v>0</v>
      </c>
      <c r="H131" s="36">
        <v>0</v>
      </c>
      <c r="I131" s="36">
        <v>491779.76</v>
      </c>
      <c r="J131" s="36">
        <v>0</v>
      </c>
      <c r="K131" s="36">
        <v>0</v>
      </c>
      <c r="L131" s="37">
        <f>IFERROR(K131/H131,0)</f>
        <v>0</v>
      </c>
      <c r="M131" s="38">
        <f>IFERROR(K131/I131,0)</f>
        <v>0</v>
      </c>
    </row>
    <row r="132" spans="2:13" ht="22.5" x14ac:dyDescent="0.2">
      <c r="B132" s="32" t="s">
        <v>228</v>
      </c>
      <c r="C132" s="33"/>
      <c r="D132" s="27" t="s">
        <v>229</v>
      </c>
      <c r="E132" s="43">
        <v>6130</v>
      </c>
      <c r="F132" s="27" t="s">
        <v>154</v>
      </c>
      <c r="G132" s="35">
        <f>+H132</f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f>IFERROR(K132/H132,0)</f>
        <v>0</v>
      </c>
      <c r="M132" s="38">
        <f>IFERROR(K132/I132,0)</f>
        <v>0</v>
      </c>
    </row>
    <row r="133" spans="2:13" ht="22.5" x14ac:dyDescent="0.2">
      <c r="B133" s="32" t="s">
        <v>230</v>
      </c>
      <c r="C133" s="33"/>
      <c r="D133" s="27" t="s">
        <v>231</v>
      </c>
      <c r="E133" s="43">
        <v>6130</v>
      </c>
      <c r="F133" s="27" t="s">
        <v>154</v>
      </c>
      <c r="G133" s="35">
        <f>+H133</f>
        <v>0</v>
      </c>
      <c r="H133" s="36">
        <v>0</v>
      </c>
      <c r="I133" s="36">
        <v>404030.24</v>
      </c>
      <c r="J133" s="36">
        <v>0</v>
      </c>
      <c r="K133" s="36">
        <v>0</v>
      </c>
      <c r="L133" s="37">
        <f>IFERROR(K133/H133,0)</f>
        <v>0</v>
      </c>
      <c r="M133" s="38">
        <f>IFERROR(K133/I133,0)</f>
        <v>0</v>
      </c>
    </row>
    <row r="134" spans="2:13" x14ac:dyDescent="0.2">
      <c r="B134" s="32" t="s">
        <v>232</v>
      </c>
      <c r="C134" s="33"/>
      <c r="D134" s="27" t="s">
        <v>233</v>
      </c>
      <c r="E134" s="43">
        <v>6260</v>
      </c>
      <c r="F134" s="27" t="s">
        <v>54</v>
      </c>
      <c r="G134" s="35">
        <f>+H134</f>
        <v>0</v>
      </c>
      <c r="H134" s="36">
        <v>0</v>
      </c>
      <c r="I134" s="36">
        <v>1143220.47</v>
      </c>
      <c r="J134" s="36">
        <v>285634.43</v>
      </c>
      <c r="K134" s="36">
        <v>1138665.6499999999</v>
      </c>
      <c r="L134" s="37">
        <f>IFERROR(K134/H134,0)</f>
        <v>0</v>
      </c>
      <c r="M134" s="38">
        <f>IFERROR(K134/I134,0)</f>
        <v>0.99601579912228122</v>
      </c>
    </row>
    <row r="135" spans="2:13" ht="13.15" x14ac:dyDescent="0.25">
      <c r="B135" s="32"/>
      <c r="C135" s="33"/>
      <c r="D135" s="27"/>
      <c r="E135" s="43"/>
      <c r="F135" s="27"/>
      <c r="G135" s="44"/>
      <c r="H135" s="44"/>
      <c r="I135" s="44"/>
      <c r="J135" s="44"/>
      <c r="K135" s="44"/>
      <c r="L135" s="41"/>
      <c r="M135" s="42"/>
    </row>
    <row r="136" spans="2:13" ht="13.15" x14ac:dyDescent="0.25">
      <c r="B136" s="47"/>
      <c r="C136" s="48"/>
      <c r="D136" s="49"/>
      <c r="E136" s="50"/>
      <c r="F136" s="49"/>
      <c r="G136" s="49"/>
      <c r="H136" s="49"/>
      <c r="I136" s="49"/>
      <c r="J136" s="49"/>
      <c r="K136" s="49"/>
      <c r="L136" s="49"/>
      <c r="M136" s="51"/>
    </row>
    <row r="137" spans="2:13" x14ac:dyDescent="0.2">
      <c r="B137" s="67" t="s">
        <v>17</v>
      </c>
      <c r="C137" s="68"/>
      <c r="D137" s="68"/>
      <c r="E137" s="68"/>
      <c r="F137" s="68"/>
      <c r="G137" s="7">
        <f>SUM(G39:G134)</f>
        <v>43943595.969999999</v>
      </c>
      <c r="H137" s="7">
        <f>SUM(H39:H134)</f>
        <v>43943595.969999999</v>
      </c>
      <c r="I137" s="7">
        <f>SUM(I39:I134)</f>
        <v>94347446.12999998</v>
      </c>
      <c r="J137" s="7">
        <f>SUM(J39:J134)</f>
        <v>1746210.8499999999</v>
      </c>
      <c r="K137" s="7">
        <f>SUM(K39:K134)</f>
        <v>15379923.689999999</v>
      </c>
      <c r="L137" s="8">
        <f>IFERROR(K137/H137,0)</f>
        <v>0.34999237887813667</v>
      </c>
      <c r="M137" s="9">
        <f>IFERROR(K137/I137,0)</f>
        <v>0.16301367255673488</v>
      </c>
    </row>
    <row r="138" spans="2:13" ht="13.15" x14ac:dyDescent="0.25">
      <c r="B138" s="4"/>
      <c r="C138" s="5"/>
      <c r="D138" s="2"/>
      <c r="E138" s="6"/>
      <c r="F138" s="2"/>
      <c r="G138" s="2"/>
      <c r="H138" s="2"/>
      <c r="I138" s="2"/>
      <c r="J138" s="2"/>
      <c r="K138" s="2"/>
      <c r="L138" s="2"/>
      <c r="M138" s="3"/>
    </row>
    <row r="139" spans="2:13" x14ac:dyDescent="0.2">
      <c r="B139" s="52" t="s">
        <v>18</v>
      </c>
      <c r="C139" s="53"/>
      <c r="D139" s="53"/>
      <c r="E139" s="53"/>
      <c r="F139" s="53"/>
      <c r="G139" s="10">
        <f>+G34+G137</f>
        <v>43950945.969999999</v>
      </c>
      <c r="H139" s="10">
        <f>+H34+H137</f>
        <v>43950945.969999999</v>
      </c>
      <c r="I139" s="10">
        <f>+I34+I137</f>
        <v>96805334.219999984</v>
      </c>
      <c r="J139" s="10">
        <f>+J34+J137</f>
        <v>4078796.16</v>
      </c>
      <c r="K139" s="10">
        <f>+K34+K137</f>
        <v>17812493.469999999</v>
      </c>
      <c r="L139" s="11">
        <f>IFERROR(K139/H139,0)</f>
        <v>0.40528123062831084</v>
      </c>
      <c r="M139" s="12">
        <f>IFERROR(K139/I139,0)</f>
        <v>0.18400322268935401</v>
      </c>
    </row>
    <row r="140" spans="2:13" ht="13.15" x14ac:dyDescent="0.25">
      <c r="B140" s="13"/>
      <c r="C140" s="14"/>
      <c r="D140" s="14"/>
      <c r="E140" s="15"/>
      <c r="F140" s="14"/>
      <c r="G140" s="14"/>
      <c r="H140" s="14"/>
      <c r="I140" s="14"/>
      <c r="J140" s="14"/>
      <c r="K140" s="14"/>
      <c r="L140" s="14"/>
      <c r="M140" s="16"/>
    </row>
    <row r="141" spans="2:13" ht="15" x14ac:dyDescent="0.25">
      <c r="B141" s="17" t="s">
        <v>19</v>
      </c>
      <c r="C141" s="17"/>
      <c r="D141" s="18"/>
      <c r="E141" s="19"/>
      <c r="F141" s="18"/>
      <c r="G141" s="18"/>
      <c r="H141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39:F139"/>
    <mergeCell ref="K3:K5"/>
    <mergeCell ref="L3:M3"/>
    <mergeCell ref="L4:L5"/>
    <mergeCell ref="M4:M5"/>
    <mergeCell ref="B6:D6"/>
    <mergeCell ref="J6:K6"/>
    <mergeCell ref="C7:D7"/>
    <mergeCell ref="B34:F34"/>
    <mergeCell ref="B36:D36"/>
    <mergeCell ref="C37:D37"/>
    <mergeCell ref="B137:F1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2023-10-27T16:56:52Z</dcterms:modified>
</cp:coreProperties>
</file>