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52511"/>
</workbook>
</file>

<file path=xl/calcChain.xml><?xml version="1.0" encoding="utf-8"?>
<calcChain xmlns="http://schemas.openxmlformats.org/spreadsheetml/2006/main">
  <c r="D29" i="4" l="1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6" i="4" l="1"/>
  <c r="E56" i="4"/>
  <c r="C56" i="4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B56" i="4"/>
  <c r="F42" i="4"/>
  <c r="E42" i="4"/>
  <c r="D41" i="4"/>
  <c r="G41" i="4" s="1"/>
  <c r="D40" i="4"/>
  <c r="G40" i="4" s="1"/>
  <c r="D39" i="4"/>
  <c r="G39" i="4" s="1"/>
  <c r="D38" i="4"/>
  <c r="G38" i="4" s="1"/>
  <c r="C42" i="4"/>
  <c r="B42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1" i="4"/>
  <c r="E31" i="4"/>
  <c r="C31" i="4"/>
  <c r="B31" i="4"/>
  <c r="G42" i="4" l="1"/>
  <c r="G56" i="4"/>
  <c r="D42" i="4"/>
  <c r="D56" i="4"/>
  <c r="G31" i="4"/>
  <c r="D31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63" i="6"/>
  <c r="G47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B33" i="6"/>
  <c r="B23" i="6"/>
  <c r="B13" i="6"/>
  <c r="B5" i="6"/>
  <c r="D53" i="6" l="1"/>
  <c r="G53" i="6"/>
  <c r="G43" i="6"/>
  <c r="D23" i="6"/>
  <c r="G23" i="6" s="1"/>
  <c r="D13" i="6"/>
  <c r="G13" i="6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<sst xmlns="http://schemas.openxmlformats.org/spreadsheetml/2006/main" count="234" uniqueCount="165">
  <si>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</si>
  <si>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</si>
  <si>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</si>
  <si>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</si>
  <si>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</si>
  <si>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</si>
  <si>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</si>
  <si>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</si>
  <si>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</si>
  <si>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</si>
  <si>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</si>
  <si>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</si>
  <si>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</si>
  <si>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</si>
  <si>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</si>
  <si>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</si>
  <si>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</si>
  <si>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</si>
  <si>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</si>
  <si>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</si>
  <si>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</si>
  <si>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</si>
  <si>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</si>
  <si>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</si>
  <si>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</si>
  <si>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</si>
  <si>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</si>
  <si>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</si>
  <si>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</si>
  <si>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</si>
  <si>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</si>
  <si>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</si>
  <si>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</si>
  <si>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</si>
  <si>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</si>
  <si>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</si>
  <si>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</si>
  <si>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</si>
  <si>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</si>
  <si>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</si>
  <si>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</si>
  <si>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</si>
  <si>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</si>
  <si>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</si>
  <si>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</si>
  <si>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</si>
  <si>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</si>
  <si>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</si>
  <si>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</si>
  <si>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</si>
  <si>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</si>
  <si>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</si>
  <si>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</si>
  <si>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</si>
  <si>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</si>
  <si>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</si>
  <si>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</si>
  <si>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</si>
  <si>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</si>
  <si>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</si>
  <si>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</si>
  <si>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</si>
  <si>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</si>
  <si>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</si>
  <si>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</si>
  <si>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</si>
  <si>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</si>
  <si>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</si>
  <si>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</si>
  <si>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</si>
  <si>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</si>
  <si>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</si>
  <si>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</si>
  <si>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</si>
  <si>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</si>
  <si>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</si>
  <si>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</si>
  <si>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</si>
  <si>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</si>
  <si>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</si>
  <si>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</si>
  <si>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</si>
  <si>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</si>
  <si>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</si>
  <si>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</si>
  <si>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</si>
  <si>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</si>
  <si>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</si>
  <si>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</si>
  <si>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</si>
  <si>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</si>
  <si>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</si>
  <si>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</si>
  <si>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</si>
  <si>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</si>
  <si>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</si>
  <si>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</si>
  <si>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</si>
  <si>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</si>
  <si>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</si>
  <si>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</si>
  <si>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</si>
  <si>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</si>
  <si>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</si>
  <si>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</si>
  <si>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</si>
  <si>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</si>
  <si>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</si>
  <si>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</si>
  <si>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</si>
  <si>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</si>
  <si>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</si>
  <si>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</si>
  <si>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</si>
  <si>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</si>
  <si>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</si>
  <si>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</si>
  <si>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</si>
  <si>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</si>
  <si>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</si>
  <si>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</si>
  <si>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</si>
  <si>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</si>
  <si>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</si>
  <si>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</si>
  <si>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</si>
  <si>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</si>
  <si>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</si>
  <si>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</si>
  <si>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Atarjea, Gto.
Estado Analítico del Ejercicio del Presupuesto de Egresos
Clasificación por Objeto del Gasto (Capítulo y Concepto)
Del 1 de Enero al 30 de Septiembre de 2023</t>
  </si>
  <si>
    <t>Municipio de Atarjea, Gto.
Estado Analítico del Ejercicio del Presupuesto de Egresos
Clasificación Económica (por Tipo de Gasto)
Del 1 de Enero al 30 de Septiembre de 2023</t>
  </si>
  <si>
    <t>31111M050010000 H AYUNTAMIENTO</t>
  </si>
  <si>
    <t>31111M050020000 PRESIDENCIA MUNICIPAL</t>
  </si>
  <si>
    <t>31111M050030000 SECRETARIA MUNICIPAL</t>
  </si>
  <si>
    <t>31111M050040000 TESORERIA MUNICIPAL</t>
  </si>
  <si>
    <t>31111M050050000 DIRECCION DE SERVICIOS P</t>
  </si>
  <si>
    <t>31111M050060000 DIRECCION DE DESARROLLO</t>
  </si>
  <si>
    <t>31111M050070000 DIRECCION DE DESARROOLLO</t>
  </si>
  <si>
    <t>31111M050080000 DIRECCION DE ACCION DEPO</t>
  </si>
  <si>
    <t>31111M050090000 DIRECCION DE PROTECCION</t>
  </si>
  <si>
    <t>31111M050100000 DIRECCION DE CASA DE LA</t>
  </si>
  <si>
    <t>31111M050110000 DIRECCION DE OBRAS PUBLI</t>
  </si>
  <si>
    <t>31111M050120000 DIRECCION DE SEGURIDAD P</t>
  </si>
  <si>
    <t>31111M050130000 CONTRALORIA MUNICIPAL</t>
  </si>
  <si>
    <t>31111M050140000 DIRECCION DE RECURSOS HU</t>
  </si>
  <si>
    <t>31111M050150000 ACCESO A LA INFORMACION,</t>
  </si>
  <si>
    <t>31111M050160000 ARCHIVO MUNICIPAL</t>
  </si>
  <si>
    <t>31111M050170000 SALUD ECOLOGIA Y TURISMO</t>
  </si>
  <si>
    <t>31111M050011000 DIRECCION DE OBRAS PUBLI</t>
  </si>
  <si>
    <t>31111M050012000 DIRECCION DE SEGURIDAD P</t>
  </si>
  <si>
    <t>31111M050013000 CONTRALORIA MPAL</t>
  </si>
  <si>
    <t>31111M050014000 DIRECCION DE RECURSOS HU</t>
  </si>
  <si>
    <t>31111M050015000 ACCESO A LA INFORMACION,</t>
  </si>
  <si>
    <t>31111M050016000 ARCHIVO MUNICIPAL</t>
  </si>
  <si>
    <t>31111M050017000 SALUD ECOLOGIA Y TURISMO</t>
  </si>
  <si>
    <t>Municipio de Atarjea, Gto.
Estado Analítico del Ejercicio del Presupuesto de Egresos
Clasificación Administrativa
Del 1 de Enero al 30 de Septiembre de 2023</t>
  </si>
  <si>
    <t>Municipio de Atarjea, Gto.
Estado Analítico del Ejercicio del Presupuesto de Egresos
Clasificación Administrativa (Poderes)
Del 1 de Enero al 30 de Septiembre de 2023</t>
  </si>
  <si>
    <t>Municipio de Atarjea, Gto.
Estado Analítico del Ejercicio del Presupuesto de Egresos
Clasificación Administrativa (Sector Paraestatal)
Del 1 de Enero al 30 de Septiembre de 2023</t>
  </si>
  <si>
    <t>Municipio de Atarjea, Gto.
Estado Analítico del Ejercicio del Presupuesto de Egresos
Clasificación Funcional (Finalidad y Función)
Del 1 de Enero al 30 de Septiembre de 2023</t>
  </si>
  <si>
    <t>María Elena Ramos Loyola</t>
  </si>
  <si>
    <t>C.P. Celina López Martínez</t>
  </si>
  <si>
    <t>Presidente Municipal</t>
  </si>
  <si>
    <t>Tesorero Municipal</t>
  </si>
  <si>
    <t>Maria Elena Ramos Loyola</t>
  </si>
  <si>
    <t>C.P. Celina Lopez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</si>
</sst>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0" fontId="3" fillId="0" borderId="0" xfId="0" applyFont="1" applyBorder="1" applyProtection="1"/>
    <xf numFmtId="4" fontId="3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/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2" xfId="9" applyFont="1" applyFill="1" applyBorder="1" applyAlignment="1">
      <alignment horizontal="left" vertical="center" indent="1"/>
    </xf>
    <xf numFmtId="0" fontId="3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88">
    <cellStyle name="Euro" xfId="1"/>
    <cellStyle name="Millares 2" xfId="2"/>
    <cellStyle name="Millares 2 10" xfId="32"/>
    <cellStyle name="Millares 2 11" xfId="24"/>
    <cellStyle name="Millares 2 12" xfId="16"/>
    <cellStyle name="Millares 2 2" xfId="3"/>
    <cellStyle name="Millares 2 2 10" xfId="17"/>
    <cellStyle name="Millares 2 2 2" xfId="73"/>
    <cellStyle name="Millares 2 2 3" xfId="65"/>
    <cellStyle name="Millares 2 2 4" xfId="81"/>
    <cellStyle name="Millares 2 2 5" xfId="57"/>
    <cellStyle name="Millares 2 2 6" xfId="49"/>
    <cellStyle name="Millares 2 2 7" xfId="41"/>
    <cellStyle name="Millares 2 2 8" xfId="33"/>
    <cellStyle name="Millares 2 2 9" xfId="25"/>
    <cellStyle name="Millares 2 3" xfId="4"/>
    <cellStyle name="Millares 2 3 10" xfId="18"/>
    <cellStyle name="Millares 2 3 2" xfId="74"/>
    <cellStyle name="Millares 2 3 3" xfId="66"/>
    <cellStyle name="Millares 2 3 4" xfId="82"/>
    <cellStyle name="Millares 2 3 5" xfId="58"/>
    <cellStyle name="Millares 2 3 6" xfId="50"/>
    <cellStyle name="Millares 2 3 7" xfId="42"/>
    <cellStyle name="Millares 2 3 8" xfId="34"/>
    <cellStyle name="Millares 2 3 9" xfId="26"/>
    <cellStyle name="Millares 2 4" xfId="72"/>
    <cellStyle name="Millares 2 5" xfId="64"/>
    <cellStyle name="Millares 2 6" xfId="80"/>
    <cellStyle name="Millares 2 7" xfId="56"/>
    <cellStyle name="Millares 2 8" xfId="48"/>
    <cellStyle name="Millares 2 9" xfId="40"/>
    <cellStyle name="Millares 3" xfId="5"/>
    <cellStyle name="Millares 3 10" xfId="19"/>
    <cellStyle name="Millares 3 2" xfId="75"/>
    <cellStyle name="Millares 3 3" xfId="67"/>
    <cellStyle name="Millares 3 4" xfId="83"/>
    <cellStyle name="Millares 3 5" xfId="59"/>
    <cellStyle name="Millares 3 6" xfId="51"/>
    <cellStyle name="Millares 3 7" xfId="43"/>
    <cellStyle name="Millares 3 8" xfId="35"/>
    <cellStyle name="Millares 3 9" xfId="27"/>
    <cellStyle name="Moneda 2" xfId="6"/>
    <cellStyle name="Moneda 2 10" xfId="20"/>
    <cellStyle name="Moneda 2 2" xfId="76"/>
    <cellStyle name="Moneda 2 3" xfId="68"/>
    <cellStyle name="Moneda 2 4" xfId="84"/>
    <cellStyle name="Moneda 2 5" xfId="60"/>
    <cellStyle name="Moneda 2 6" xfId="52"/>
    <cellStyle name="Moneda 2 7" xfId="44"/>
    <cellStyle name="Moneda 2 8" xfId="36"/>
    <cellStyle name="Moneda 2 9" xfId="28"/>
    <cellStyle name="Normal" xfId="0" builtinId="0"/>
    <cellStyle name="Normal 2" xfId="7"/>
    <cellStyle name="Normal 2 10" xfId="29"/>
    <cellStyle name="Normal 2 11" xfId="21"/>
    <cellStyle name="Normal 2 2" xfId="8"/>
    <cellStyle name="Normal 2 3" xfId="77"/>
    <cellStyle name="Normal 2 4" xfId="69"/>
    <cellStyle name="Normal 2 5" xfId="85"/>
    <cellStyle name="Normal 2 6" xfId="61"/>
    <cellStyle name="Normal 2 7" xfId="53"/>
    <cellStyle name="Normal 2 8" xfId="45"/>
    <cellStyle name="Normal 2 9" xfId="3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10" xfId="30"/>
    <cellStyle name="Normal 6 11" xfId="22"/>
    <cellStyle name="Normal 6 2" xfId="15"/>
    <cellStyle name="Normal 6 2 10" xfId="23"/>
    <cellStyle name="Normal 6 2 2" xfId="79"/>
    <cellStyle name="Normal 6 2 3" xfId="71"/>
    <cellStyle name="Normal 6 2 4" xfId="87"/>
    <cellStyle name="Normal 6 2 5" xfId="63"/>
    <cellStyle name="Normal 6 2 6" xfId="55"/>
    <cellStyle name="Normal 6 2 7" xfId="47"/>
    <cellStyle name="Normal 6 2 8" xfId="39"/>
    <cellStyle name="Normal 6 2 9" xfId="31"/>
    <cellStyle name="Normal 6 3" xfId="78"/>
    <cellStyle name="Normal 6 4" xfId="70"/>
    <cellStyle name="Normal 6 5" xfId="86"/>
    <cellStyle name="Normal 6 6" xfId="62"/>
    <cellStyle name="Normal 6 7" xfId="54"/>
    <cellStyle name="Normal 6 8" xfId="46"/>
    <cellStyle name="Normal 6 9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1</xdr:row>
      <xdr:rowOff>1120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62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1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1495424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0</xdr:row>
      <xdr:rowOff>657224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657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showGridLines="0" view="pageBreakPreview" zoomScale="60" zoomScaleNormal="100" workbookViewId="0">
      <selection activeCell="A94" sqref="A9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4" t="s">
        <v>129</v>
      </c>
      <c r="B1" s="44"/>
      <c r="C1" s="44"/>
      <c r="D1" s="44"/>
      <c r="E1" s="44"/>
      <c r="F1" s="44"/>
      <c r="G1" s="45"/>
    </row>
    <row r="2" spans="1:8" x14ac:dyDescent="0.2">
      <c r="A2" s="49" t="s">
        <v>51</v>
      </c>
      <c r="B2" s="46" t="s">
        <v>57</v>
      </c>
      <c r="C2" s="44"/>
      <c r="D2" s="44"/>
      <c r="E2" s="44"/>
      <c r="F2" s="45"/>
      <c r="G2" s="47" t="s">
        <v>56</v>
      </c>
    </row>
    <row r="3" spans="1:8" ht="24.95" customHeight="1" x14ac:dyDescent="0.2">
      <c r="A3" s="50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8"/>
    </row>
    <row r="4" spans="1:8" x14ac:dyDescent="0.2">
      <c r="A4" s="51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20502301.859999999</v>
      </c>
      <c r="C5" s="15">
        <f>SUM(C6:C12)</f>
        <v>-4305634.4799999995</v>
      </c>
      <c r="D5" s="15">
        <f>B5+C5</f>
        <v>16196667.379999999</v>
      </c>
      <c r="E5" s="15">
        <f>SUM(E6:E12)</f>
        <v>12227777.829999998</v>
      </c>
      <c r="F5" s="15">
        <f>SUM(F6:F12)</f>
        <v>12227777.829999998</v>
      </c>
      <c r="G5" s="15">
        <f>D5-E5</f>
        <v>3968889.5500000007</v>
      </c>
    </row>
    <row r="6" spans="1:8" x14ac:dyDescent="0.2">
      <c r="A6" s="24" t="s">
        <v>62</v>
      </c>
      <c r="B6" s="6">
        <v>15465608.4</v>
      </c>
      <c r="C6" s="6">
        <v>-3118515.83</v>
      </c>
      <c r="D6" s="6">
        <f t="shared" ref="D6:D69" si="0">B6+C6</f>
        <v>12347092.57</v>
      </c>
      <c r="E6" s="6">
        <v>10660295.859999999</v>
      </c>
      <c r="F6" s="6">
        <v>10660295.859999999</v>
      </c>
      <c r="G6" s="6">
        <f t="shared" ref="G6:G69" si="1">D6-E6</f>
        <v>1686796.7100000009</v>
      </c>
      <c r="H6" s="11">
        <v>1100</v>
      </c>
    </row>
    <row r="7" spans="1:8" x14ac:dyDescent="0.2">
      <c r="A7" s="24" t="s">
        <v>63</v>
      </c>
      <c r="B7" s="6">
        <v>1544225.21</v>
      </c>
      <c r="C7" s="6">
        <v>407988.64</v>
      </c>
      <c r="D7" s="6">
        <f t="shared" si="0"/>
        <v>1952213.85</v>
      </c>
      <c r="E7" s="6">
        <v>1174724.77</v>
      </c>
      <c r="F7" s="6">
        <v>1174724.77</v>
      </c>
      <c r="G7" s="6">
        <f t="shared" si="1"/>
        <v>777489.08000000007</v>
      </c>
      <c r="H7" s="11">
        <v>1200</v>
      </c>
    </row>
    <row r="8" spans="1:8" x14ac:dyDescent="0.2">
      <c r="A8" s="24" t="s">
        <v>64</v>
      </c>
      <c r="B8" s="6">
        <v>2505182.4300000002</v>
      </c>
      <c r="C8" s="6">
        <v>-969712.38</v>
      </c>
      <c r="D8" s="6">
        <f t="shared" si="0"/>
        <v>1535470.0500000003</v>
      </c>
      <c r="E8" s="6">
        <v>109823.2</v>
      </c>
      <c r="F8" s="6">
        <v>109823.2</v>
      </c>
      <c r="G8" s="6">
        <f t="shared" si="1"/>
        <v>1425646.8500000003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65</v>
      </c>
      <c r="B10" s="6">
        <v>987285.82</v>
      </c>
      <c r="C10" s="6">
        <v>-625394.91</v>
      </c>
      <c r="D10" s="6">
        <f t="shared" si="0"/>
        <v>361890.90999999992</v>
      </c>
      <c r="E10" s="6">
        <v>282934</v>
      </c>
      <c r="F10" s="6">
        <v>282934</v>
      </c>
      <c r="G10" s="6">
        <f t="shared" si="1"/>
        <v>78956.909999999916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8411628.8000000007</v>
      </c>
      <c r="C13" s="16">
        <f>SUM(C14:C22)</f>
        <v>2224887.5400000005</v>
      </c>
      <c r="D13" s="16">
        <f t="shared" si="0"/>
        <v>10636516.340000002</v>
      </c>
      <c r="E13" s="16">
        <f>SUM(E14:E22)</f>
        <v>8931271.120000001</v>
      </c>
      <c r="F13" s="16">
        <f>SUM(F14:F22)</f>
        <v>8931271.120000001</v>
      </c>
      <c r="G13" s="16">
        <f t="shared" si="1"/>
        <v>1705245.2200000007</v>
      </c>
      <c r="H13" s="23">
        <v>0</v>
      </c>
    </row>
    <row r="14" spans="1:8" x14ac:dyDescent="0.2">
      <c r="A14" s="24" t="s">
        <v>67</v>
      </c>
      <c r="B14" s="6">
        <v>256270.4</v>
      </c>
      <c r="C14" s="6">
        <v>172596.53</v>
      </c>
      <c r="D14" s="6">
        <f t="shared" si="0"/>
        <v>428866.93</v>
      </c>
      <c r="E14" s="6">
        <v>314099.96999999997</v>
      </c>
      <c r="F14" s="6">
        <v>314099.96999999997</v>
      </c>
      <c r="G14" s="6">
        <f t="shared" si="1"/>
        <v>114766.96000000002</v>
      </c>
      <c r="H14" s="11">
        <v>2100</v>
      </c>
    </row>
    <row r="15" spans="1:8" x14ac:dyDescent="0.2">
      <c r="A15" s="24" t="s">
        <v>68</v>
      </c>
      <c r="B15" s="6">
        <v>489442.84</v>
      </c>
      <c r="C15" s="6">
        <v>31505.34</v>
      </c>
      <c r="D15" s="6">
        <f t="shared" si="0"/>
        <v>520948.18000000005</v>
      </c>
      <c r="E15" s="6">
        <v>307684.65000000002</v>
      </c>
      <c r="F15" s="6">
        <v>307684.65000000002</v>
      </c>
      <c r="G15" s="6">
        <f t="shared" si="1"/>
        <v>213263.53000000003</v>
      </c>
      <c r="H15" s="11">
        <v>2200</v>
      </c>
    </row>
    <row r="16" spans="1:8" x14ac:dyDescent="0.2">
      <c r="A16" s="24" t="s">
        <v>69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70</v>
      </c>
      <c r="B17" s="6">
        <v>208461.8</v>
      </c>
      <c r="C17" s="6">
        <v>85000</v>
      </c>
      <c r="D17" s="6">
        <f t="shared" si="0"/>
        <v>293461.8</v>
      </c>
      <c r="E17" s="6">
        <v>125663.05</v>
      </c>
      <c r="F17" s="6">
        <v>125663.05</v>
      </c>
      <c r="G17" s="6">
        <f t="shared" si="1"/>
        <v>167798.75</v>
      </c>
      <c r="H17" s="11">
        <v>2400</v>
      </c>
    </row>
    <row r="18" spans="1:8" x14ac:dyDescent="0.2">
      <c r="A18" s="24" t="s">
        <v>71</v>
      </c>
      <c r="B18" s="6">
        <v>5743.5</v>
      </c>
      <c r="C18" s="6">
        <v>6000</v>
      </c>
      <c r="D18" s="6">
        <f t="shared" si="0"/>
        <v>11743.5</v>
      </c>
      <c r="E18" s="6">
        <v>7.49</v>
      </c>
      <c r="F18" s="6">
        <v>7.49</v>
      </c>
      <c r="G18" s="6">
        <f t="shared" si="1"/>
        <v>11736.01</v>
      </c>
      <c r="H18" s="11">
        <v>2500</v>
      </c>
    </row>
    <row r="19" spans="1:8" x14ac:dyDescent="0.2">
      <c r="A19" s="24" t="s">
        <v>72</v>
      </c>
      <c r="B19" s="6">
        <v>4438816.4000000004</v>
      </c>
      <c r="C19" s="6">
        <v>1787192.02</v>
      </c>
      <c r="D19" s="6">
        <f t="shared" si="0"/>
        <v>6226008.4199999999</v>
      </c>
      <c r="E19" s="6">
        <v>5491621.8399999999</v>
      </c>
      <c r="F19" s="6">
        <v>5491621.8399999999</v>
      </c>
      <c r="G19" s="6">
        <f t="shared" si="1"/>
        <v>734386.58000000007</v>
      </c>
      <c r="H19" s="11">
        <v>2600</v>
      </c>
    </row>
    <row r="20" spans="1:8" x14ac:dyDescent="0.2">
      <c r="A20" s="24" t="s">
        <v>73</v>
      </c>
      <c r="B20" s="6">
        <v>162468.85999999999</v>
      </c>
      <c r="C20" s="6">
        <v>29612.240000000002</v>
      </c>
      <c r="D20" s="6">
        <f t="shared" si="0"/>
        <v>192081.09999999998</v>
      </c>
      <c r="E20" s="6">
        <v>69130.66</v>
      </c>
      <c r="F20" s="6">
        <v>69130.66</v>
      </c>
      <c r="G20" s="6">
        <f t="shared" si="1"/>
        <v>122950.43999999997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2850425</v>
      </c>
      <c r="C22" s="6">
        <v>112981.41</v>
      </c>
      <c r="D22" s="6">
        <f t="shared" si="0"/>
        <v>2963406.41</v>
      </c>
      <c r="E22" s="6">
        <v>2623063.46</v>
      </c>
      <c r="F22" s="6">
        <v>2623063.46</v>
      </c>
      <c r="G22" s="6">
        <f t="shared" si="1"/>
        <v>340342.95000000019</v>
      </c>
      <c r="H22" s="11">
        <v>2900</v>
      </c>
    </row>
    <row r="23" spans="1:8" x14ac:dyDescent="0.2">
      <c r="A23" s="22" t="s">
        <v>59</v>
      </c>
      <c r="B23" s="16">
        <f>SUM(B24:B32)</f>
        <v>9240034.4800000004</v>
      </c>
      <c r="C23" s="16">
        <f>SUM(C24:C32)</f>
        <v>2548765.04</v>
      </c>
      <c r="D23" s="16">
        <f t="shared" si="0"/>
        <v>11788799.52</v>
      </c>
      <c r="E23" s="16">
        <f>SUM(E24:E32)</f>
        <v>7657088.6800000006</v>
      </c>
      <c r="F23" s="16">
        <f>SUM(F24:F32)</f>
        <v>7657088.6800000006</v>
      </c>
      <c r="G23" s="16">
        <f t="shared" si="1"/>
        <v>4131710.8399999989</v>
      </c>
      <c r="H23" s="23">
        <v>0</v>
      </c>
    </row>
    <row r="24" spans="1:8" x14ac:dyDescent="0.2">
      <c r="A24" s="24" t="s">
        <v>76</v>
      </c>
      <c r="B24" s="6">
        <v>3032509.06</v>
      </c>
      <c r="C24" s="6">
        <v>453736.19</v>
      </c>
      <c r="D24" s="6">
        <f t="shared" si="0"/>
        <v>3486245.25</v>
      </c>
      <c r="E24" s="6">
        <v>2403088.2999999998</v>
      </c>
      <c r="F24" s="6">
        <v>2403088.2999999998</v>
      </c>
      <c r="G24" s="6">
        <f t="shared" si="1"/>
        <v>1083156.9500000002</v>
      </c>
      <c r="H24" s="11">
        <v>3100</v>
      </c>
    </row>
    <row r="25" spans="1:8" x14ac:dyDescent="0.2">
      <c r="A25" s="24" t="s">
        <v>77</v>
      </c>
      <c r="B25" s="6">
        <v>309441.87</v>
      </c>
      <c r="C25" s="6">
        <v>50000</v>
      </c>
      <c r="D25" s="6">
        <f t="shared" si="0"/>
        <v>359441.87</v>
      </c>
      <c r="E25" s="6">
        <v>71924.58</v>
      </c>
      <c r="F25" s="6">
        <v>71924.58</v>
      </c>
      <c r="G25" s="6">
        <f t="shared" si="1"/>
        <v>287517.28999999998</v>
      </c>
      <c r="H25" s="11">
        <v>3200</v>
      </c>
    </row>
    <row r="26" spans="1:8" x14ac:dyDescent="0.2">
      <c r="A26" s="24" t="s">
        <v>78</v>
      </c>
      <c r="B26" s="6">
        <v>586732.76</v>
      </c>
      <c r="C26" s="6">
        <v>-80876.17</v>
      </c>
      <c r="D26" s="6">
        <f t="shared" si="0"/>
        <v>505856.59</v>
      </c>
      <c r="E26" s="6">
        <v>19994</v>
      </c>
      <c r="F26" s="6">
        <v>19994</v>
      </c>
      <c r="G26" s="6">
        <f t="shared" si="1"/>
        <v>485862.59</v>
      </c>
      <c r="H26" s="11">
        <v>3300</v>
      </c>
    </row>
    <row r="27" spans="1:8" x14ac:dyDescent="0.2">
      <c r="A27" s="24" t="s">
        <v>79</v>
      </c>
      <c r="B27" s="6">
        <v>443643.92</v>
      </c>
      <c r="C27" s="6">
        <v>160000</v>
      </c>
      <c r="D27" s="6">
        <f t="shared" si="0"/>
        <v>603643.91999999993</v>
      </c>
      <c r="E27" s="6">
        <v>426499.85</v>
      </c>
      <c r="F27" s="6">
        <v>426499.85</v>
      </c>
      <c r="G27" s="6">
        <f t="shared" si="1"/>
        <v>177144.06999999995</v>
      </c>
      <c r="H27" s="11">
        <v>3400</v>
      </c>
    </row>
    <row r="28" spans="1:8" x14ac:dyDescent="0.2">
      <c r="A28" s="24" t="s">
        <v>80</v>
      </c>
      <c r="B28" s="6">
        <v>2247719.2200000002</v>
      </c>
      <c r="C28" s="6">
        <v>71038.039999999994</v>
      </c>
      <c r="D28" s="6">
        <f t="shared" si="0"/>
        <v>2318757.2600000002</v>
      </c>
      <c r="E28" s="6">
        <v>1351995.6</v>
      </c>
      <c r="F28" s="6">
        <v>1351995.6</v>
      </c>
      <c r="G28" s="6">
        <f t="shared" si="1"/>
        <v>966761.66000000015</v>
      </c>
      <c r="H28" s="11">
        <v>3500</v>
      </c>
    </row>
    <row r="29" spans="1:8" x14ac:dyDescent="0.2">
      <c r="A29" s="24" t="s">
        <v>81</v>
      </c>
      <c r="B29" s="6">
        <v>136039.31</v>
      </c>
      <c r="C29" s="6">
        <v>0</v>
      </c>
      <c r="D29" s="6">
        <f t="shared" si="0"/>
        <v>136039.31</v>
      </c>
      <c r="E29" s="6">
        <v>134342.44</v>
      </c>
      <c r="F29" s="6">
        <v>134342.44</v>
      </c>
      <c r="G29" s="6">
        <f t="shared" si="1"/>
        <v>1696.8699999999953</v>
      </c>
      <c r="H29" s="11">
        <v>3600</v>
      </c>
    </row>
    <row r="30" spans="1:8" x14ac:dyDescent="0.2">
      <c r="A30" s="24" t="s">
        <v>82</v>
      </c>
      <c r="B30" s="6">
        <v>699228.07</v>
      </c>
      <c r="C30" s="6">
        <v>336216.7</v>
      </c>
      <c r="D30" s="6">
        <f t="shared" si="0"/>
        <v>1035444.77</v>
      </c>
      <c r="E30" s="6">
        <v>636324.91</v>
      </c>
      <c r="F30" s="6">
        <v>636324.91</v>
      </c>
      <c r="G30" s="6">
        <f t="shared" si="1"/>
        <v>399119.86</v>
      </c>
      <c r="H30" s="11">
        <v>3700</v>
      </c>
    </row>
    <row r="31" spans="1:8" x14ac:dyDescent="0.2">
      <c r="A31" s="24" t="s">
        <v>83</v>
      </c>
      <c r="B31" s="6">
        <v>1701694.06</v>
      </c>
      <c r="C31" s="6">
        <v>1083658.6000000001</v>
      </c>
      <c r="D31" s="6">
        <f t="shared" si="0"/>
        <v>2785352.66</v>
      </c>
      <c r="E31" s="6">
        <v>2241907</v>
      </c>
      <c r="F31" s="6">
        <v>2241907</v>
      </c>
      <c r="G31" s="6">
        <f t="shared" si="1"/>
        <v>543445.66000000015</v>
      </c>
      <c r="H31" s="11">
        <v>3800</v>
      </c>
    </row>
    <row r="32" spans="1:8" x14ac:dyDescent="0.2">
      <c r="A32" s="24" t="s">
        <v>18</v>
      </c>
      <c r="B32" s="6">
        <v>83026.210000000006</v>
      </c>
      <c r="C32" s="6">
        <v>474991.68</v>
      </c>
      <c r="D32" s="6">
        <f t="shared" si="0"/>
        <v>558017.89</v>
      </c>
      <c r="E32" s="6">
        <v>371012</v>
      </c>
      <c r="F32" s="6">
        <v>371012</v>
      </c>
      <c r="G32" s="6">
        <f t="shared" si="1"/>
        <v>187005.89</v>
      </c>
      <c r="H32" s="11">
        <v>3900</v>
      </c>
    </row>
    <row r="33" spans="1:8" x14ac:dyDescent="0.2">
      <c r="A33" s="22" t="s">
        <v>124</v>
      </c>
      <c r="B33" s="16">
        <f>SUM(B34:B42)</f>
        <v>8804856.129999999</v>
      </c>
      <c r="C33" s="16">
        <f>SUM(C34:C42)</f>
        <v>9324537.7200000007</v>
      </c>
      <c r="D33" s="16">
        <f t="shared" si="0"/>
        <v>18129393.850000001</v>
      </c>
      <c r="E33" s="16">
        <f>SUM(E34:E42)</f>
        <v>14431213.780000001</v>
      </c>
      <c r="F33" s="16">
        <f>SUM(F34:F42)</f>
        <v>14431213.780000001</v>
      </c>
      <c r="G33" s="16">
        <f t="shared" si="1"/>
        <v>3698180.0700000003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4032000</v>
      </c>
      <c r="C35" s="6">
        <v>-762435.36</v>
      </c>
      <c r="D35" s="6">
        <f t="shared" si="0"/>
        <v>3269564.64</v>
      </c>
      <c r="E35" s="6">
        <v>2940662.7</v>
      </c>
      <c r="F35" s="6">
        <v>2940662.7</v>
      </c>
      <c r="G35" s="6">
        <f t="shared" si="1"/>
        <v>328901.93999999994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4772856.13</v>
      </c>
      <c r="C37" s="6">
        <v>10086973.08</v>
      </c>
      <c r="D37" s="6">
        <f t="shared" si="0"/>
        <v>14859829.210000001</v>
      </c>
      <c r="E37" s="6">
        <v>11490551.08</v>
      </c>
      <c r="F37" s="6">
        <v>11490551.08</v>
      </c>
      <c r="G37" s="6">
        <f t="shared" si="1"/>
        <v>3369278.1300000008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7350</v>
      </c>
      <c r="C43" s="16">
        <f>SUM(C44:C52)</f>
        <v>2450538.09</v>
      </c>
      <c r="D43" s="16">
        <f t="shared" si="0"/>
        <v>2457888.09</v>
      </c>
      <c r="E43" s="16">
        <f>SUM(E44:E52)</f>
        <v>2432569.7799999998</v>
      </c>
      <c r="F43" s="16">
        <f>SUM(F44:F52)</f>
        <v>2432569.7799999998</v>
      </c>
      <c r="G43" s="16">
        <f t="shared" si="1"/>
        <v>25318.310000000056</v>
      </c>
      <c r="H43" s="23">
        <v>0</v>
      </c>
    </row>
    <row r="44" spans="1:8" x14ac:dyDescent="0.2">
      <c r="A44" s="5" t="s">
        <v>91</v>
      </c>
      <c r="B44" s="6">
        <v>0</v>
      </c>
      <c r="C44" s="6">
        <v>179489.39</v>
      </c>
      <c r="D44" s="6">
        <f t="shared" si="0"/>
        <v>179489.39</v>
      </c>
      <c r="E44" s="6">
        <v>176537.71</v>
      </c>
      <c r="F44" s="6">
        <v>176537.71</v>
      </c>
      <c r="G44" s="6">
        <f t="shared" si="1"/>
        <v>2951.6800000000221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49129.919999999998</v>
      </c>
      <c r="D45" s="6">
        <f t="shared" si="0"/>
        <v>49129.919999999998</v>
      </c>
      <c r="E45" s="6">
        <v>49129.919999999998</v>
      </c>
      <c r="F45" s="6">
        <v>49129.919999999998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2182000</v>
      </c>
      <c r="D47" s="6">
        <f t="shared" si="0"/>
        <v>2182000</v>
      </c>
      <c r="E47" s="6">
        <v>2167000</v>
      </c>
      <c r="F47" s="6">
        <v>2167000</v>
      </c>
      <c r="G47" s="6">
        <f t="shared" si="1"/>
        <v>15000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7350</v>
      </c>
      <c r="C49" s="6">
        <v>39918.78</v>
      </c>
      <c r="D49" s="6">
        <f t="shared" si="0"/>
        <v>47268.78</v>
      </c>
      <c r="E49" s="6">
        <v>39902.15</v>
      </c>
      <c r="F49" s="6">
        <v>39902.15</v>
      </c>
      <c r="G49" s="6">
        <f t="shared" si="1"/>
        <v>7366.6299999999974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43943595.969999999</v>
      </c>
      <c r="C53" s="16">
        <f>SUM(C54:C56)</f>
        <v>50403850.159999996</v>
      </c>
      <c r="D53" s="16">
        <f t="shared" si="0"/>
        <v>94347446.129999995</v>
      </c>
      <c r="E53" s="16">
        <f>SUM(E54:E56)</f>
        <v>15379923.689999999</v>
      </c>
      <c r="F53" s="16">
        <f>SUM(F54:F56)</f>
        <v>15379923.689999999</v>
      </c>
      <c r="G53" s="16">
        <f t="shared" si="1"/>
        <v>78967522.439999998</v>
      </c>
      <c r="H53" s="23">
        <v>0</v>
      </c>
    </row>
    <row r="54" spans="1:8" x14ac:dyDescent="0.2">
      <c r="A54" s="24" t="s">
        <v>100</v>
      </c>
      <c r="B54" s="6">
        <v>43859595.969999999</v>
      </c>
      <c r="C54" s="6">
        <v>49260629.689999998</v>
      </c>
      <c r="D54" s="6">
        <f t="shared" si="0"/>
        <v>93120225.659999996</v>
      </c>
      <c r="E54" s="6">
        <v>14215738.039999999</v>
      </c>
      <c r="F54" s="6">
        <v>14215738.039999999</v>
      </c>
      <c r="G54" s="6">
        <f t="shared" si="1"/>
        <v>78904487.620000005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1143220.47</v>
      </c>
      <c r="D55" s="6">
        <f t="shared" si="0"/>
        <v>1143220.47</v>
      </c>
      <c r="E55" s="6">
        <v>1138665.6499999999</v>
      </c>
      <c r="F55" s="6">
        <v>1138665.6499999999</v>
      </c>
      <c r="G55" s="6">
        <f t="shared" si="1"/>
        <v>4554.8200000000652</v>
      </c>
      <c r="H55" s="11">
        <v>6200</v>
      </c>
    </row>
    <row r="56" spans="1:8" x14ac:dyDescent="0.2">
      <c r="A56" s="24" t="s">
        <v>102</v>
      </c>
      <c r="B56" s="6">
        <v>84000</v>
      </c>
      <c r="C56" s="6">
        <v>0</v>
      </c>
      <c r="D56" s="6">
        <f t="shared" si="0"/>
        <v>84000</v>
      </c>
      <c r="E56" s="6">
        <v>25520</v>
      </c>
      <c r="F56" s="6">
        <v>25520</v>
      </c>
      <c r="G56" s="6">
        <f t="shared" si="1"/>
        <v>58480</v>
      </c>
      <c r="H56" s="11">
        <v>6300</v>
      </c>
    </row>
    <row r="57" spans="1:8" x14ac:dyDescent="0.2">
      <c r="A57" s="22" t="s">
        <v>126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90909767.239999995</v>
      </c>
      <c r="C77" s="18">
        <f t="shared" si="4"/>
        <v>62646944.07</v>
      </c>
      <c r="D77" s="18">
        <f t="shared" si="4"/>
        <v>153556711.31</v>
      </c>
      <c r="E77" s="18">
        <f t="shared" si="4"/>
        <v>61059844.879999995</v>
      </c>
      <c r="F77" s="18">
        <f t="shared" si="4"/>
        <v>61059844.879999995</v>
      </c>
      <c r="G77" s="18">
        <f t="shared" si="4"/>
        <v>92496866.429999992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  <row r="88" spans="1:7" x14ac:dyDescent="0.2">
      <c r="A88" s="53" t="s">
        <v>159</v>
      </c>
      <c r="B88" s="53"/>
      <c r="C88" s="33"/>
      <c r="D88" s="34"/>
      <c r="E88" s="34"/>
      <c r="F88" s="52" t="s">
        <v>160</v>
      </c>
      <c r="G88" s="52"/>
    </row>
    <row r="89" spans="1:7" x14ac:dyDescent="0.2">
      <c r="A89" s="53" t="s">
        <v>161</v>
      </c>
      <c r="B89" s="53"/>
      <c r="C89" s="33"/>
      <c r="D89" s="34"/>
      <c r="E89" s="32"/>
      <c r="F89" s="52" t="s">
        <v>162</v>
      </c>
      <c r="G89" s="52"/>
    </row>
  </sheetData>
  <sheetProtection formatCells="0" formatColumns="0" formatRows="0" autoFilter="0"/>
  <mergeCells count="8">
    <mergeCell ref="A1:G1"/>
    <mergeCell ref="B2:F2"/>
    <mergeCell ref="G2:G3"/>
    <mergeCell ref="A2:A4"/>
    <mergeCell ref="F89:G89"/>
    <mergeCell ref="F88:G88"/>
    <mergeCell ref="A88:B88"/>
    <mergeCell ref="A89:B8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view="pageBreakPreview" zoomScale="60" zoomScaleNormal="115" workbookViewId="0">
      <selection activeCell="S35" sqref="S3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6" t="s">
        <v>130</v>
      </c>
      <c r="B1" s="44"/>
      <c r="C1" s="44"/>
      <c r="D1" s="44"/>
      <c r="E1" s="44"/>
      <c r="F1" s="44"/>
      <c r="G1" s="45"/>
    </row>
    <row r="2" spans="1:7" x14ac:dyDescent="0.2">
      <c r="A2" s="49"/>
      <c r="B2" s="46" t="s">
        <v>57</v>
      </c>
      <c r="C2" s="44"/>
      <c r="D2" s="44"/>
      <c r="E2" s="44"/>
      <c r="F2" s="45"/>
      <c r="G2" s="47" t="s">
        <v>56</v>
      </c>
    </row>
    <row r="3" spans="1:7" ht="24.95" customHeight="1" x14ac:dyDescent="0.2">
      <c r="A3" s="50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8"/>
    </row>
    <row r="4" spans="1:7" x14ac:dyDescent="0.2">
      <c r="A4" s="51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46958821.270000003</v>
      </c>
      <c r="C5" s="19">
        <v>9792555.8200000003</v>
      </c>
      <c r="D5" s="19">
        <f>B5+C5</f>
        <v>56751377.090000004</v>
      </c>
      <c r="E5" s="19">
        <v>43247351.409999996</v>
      </c>
      <c r="F5" s="19">
        <v>43247351.409999996</v>
      </c>
      <c r="G5" s="19">
        <f>D5-E5</f>
        <v>13504025.680000007</v>
      </c>
    </row>
    <row r="6" spans="1:7" x14ac:dyDescent="0.2">
      <c r="A6" s="7" t="s">
        <v>1</v>
      </c>
      <c r="B6" s="19">
        <v>43950945.969999999</v>
      </c>
      <c r="C6" s="19">
        <v>52854388.25</v>
      </c>
      <c r="D6" s="19">
        <f>B6+C6</f>
        <v>96805334.219999999</v>
      </c>
      <c r="E6" s="19">
        <v>17812493.469999999</v>
      </c>
      <c r="F6" s="19">
        <v>17812493.469999999</v>
      </c>
      <c r="G6" s="19">
        <f>D6-E6</f>
        <v>78992840.75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90909767.24000001</v>
      </c>
      <c r="C10" s="18">
        <f t="shared" si="0"/>
        <v>62646944.07</v>
      </c>
      <c r="D10" s="18">
        <f t="shared" si="0"/>
        <v>153556711.31</v>
      </c>
      <c r="E10" s="18">
        <f t="shared" si="0"/>
        <v>61059844.879999995</v>
      </c>
      <c r="F10" s="18">
        <f t="shared" si="0"/>
        <v>61059844.879999995</v>
      </c>
      <c r="G10" s="18">
        <f t="shared" si="0"/>
        <v>92496866.430000007</v>
      </c>
    </row>
    <row r="22" spans="1:8" x14ac:dyDescent="0.2">
      <c r="A22" s="53" t="s">
        <v>163</v>
      </c>
      <c r="B22" s="53"/>
      <c r="C22" s="53"/>
      <c r="D22" s="35"/>
      <c r="E22" s="52" t="s">
        <v>164</v>
      </c>
      <c r="F22" s="52"/>
      <c r="G22" s="52"/>
      <c r="H22" s="52"/>
    </row>
    <row r="23" spans="1:8" x14ac:dyDescent="0.2">
      <c r="A23" s="53" t="s">
        <v>161</v>
      </c>
      <c r="B23" s="53"/>
      <c r="C23" s="53"/>
      <c r="D23" s="35"/>
      <c r="E23" s="52" t="s">
        <v>162</v>
      </c>
      <c r="F23" s="52"/>
      <c r="G23" s="52"/>
      <c r="H23" s="52"/>
    </row>
  </sheetData>
  <sheetProtection formatCells="0" formatColumns="0" formatRows="0" autoFilter="0"/>
  <mergeCells count="8">
    <mergeCell ref="A23:C23"/>
    <mergeCell ref="E22:H22"/>
    <mergeCell ref="E23:H23"/>
    <mergeCell ref="B2:F2"/>
    <mergeCell ref="G2:G3"/>
    <mergeCell ref="A2:A4"/>
    <mergeCell ref="A1:G1"/>
    <mergeCell ref="A22:C2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view="pageBreakPreview" zoomScale="60" zoomScaleNormal="100" workbookViewId="0">
      <selection activeCell="R83" sqref="Q83:R8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155</v>
      </c>
      <c r="B1" s="44"/>
      <c r="C1" s="44"/>
      <c r="D1" s="44"/>
      <c r="E1" s="44"/>
      <c r="F1" s="44"/>
      <c r="G1" s="45"/>
    </row>
    <row r="2" spans="1:7" x14ac:dyDescent="0.2">
      <c r="A2" s="49" t="s">
        <v>51</v>
      </c>
      <c r="B2" s="46" t="s">
        <v>57</v>
      </c>
      <c r="C2" s="44"/>
      <c r="D2" s="44"/>
      <c r="E2" s="44"/>
      <c r="F2" s="45"/>
      <c r="G2" s="47" t="s">
        <v>56</v>
      </c>
    </row>
    <row r="3" spans="1:7" ht="24.95" customHeight="1" x14ac:dyDescent="0.2">
      <c r="A3" s="50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8"/>
    </row>
    <row r="4" spans="1:7" x14ac:dyDescent="0.2">
      <c r="A4" s="51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2977861.68</v>
      </c>
      <c r="C6" s="6">
        <v>-252380.9</v>
      </c>
      <c r="D6" s="6">
        <f>B6+C6</f>
        <v>2725480.7800000003</v>
      </c>
      <c r="E6" s="6">
        <v>1992968.28</v>
      </c>
      <c r="F6" s="6">
        <v>1992968.28</v>
      </c>
      <c r="G6" s="6">
        <f>D6-E6</f>
        <v>732512.50000000023</v>
      </c>
    </row>
    <row r="7" spans="1:7" x14ac:dyDescent="0.2">
      <c r="A7" s="27" t="s">
        <v>132</v>
      </c>
      <c r="B7" s="6">
        <v>10879107.619999999</v>
      </c>
      <c r="C7" s="6">
        <v>7623337.3899999997</v>
      </c>
      <c r="D7" s="6">
        <f t="shared" ref="D7:D12" si="0">B7+C7</f>
        <v>18502445.009999998</v>
      </c>
      <c r="E7" s="6">
        <v>16101835.710000001</v>
      </c>
      <c r="F7" s="6">
        <v>16101835.710000001</v>
      </c>
      <c r="G7" s="6">
        <f t="shared" ref="G7:G12" si="1">D7-E7</f>
        <v>2400609.299999997</v>
      </c>
    </row>
    <row r="8" spans="1:7" x14ac:dyDescent="0.2">
      <c r="A8" s="27" t="s">
        <v>133</v>
      </c>
      <c r="B8" s="6">
        <v>1334370.9099999999</v>
      </c>
      <c r="C8" s="6">
        <v>-375564.97</v>
      </c>
      <c r="D8" s="6">
        <f t="shared" si="0"/>
        <v>958805.94</v>
      </c>
      <c r="E8" s="6">
        <v>631092.31999999995</v>
      </c>
      <c r="F8" s="6">
        <v>631092.31999999995</v>
      </c>
      <c r="G8" s="6">
        <f t="shared" si="1"/>
        <v>327713.62</v>
      </c>
    </row>
    <row r="9" spans="1:7" x14ac:dyDescent="0.2">
      <c r="A9" s="27" t="s">
        <v>134</v>
      </c>
      <c r="B9" s="6">
        <v>1829348.24</v>
      </c>
      <c r="C9" s="6">
        <v>155743.32999999999</v>
      </c>
      <c r="D9" s="6">
        <f t="shared" si="0"/>
        <v>1985091.57</v>
      </c>
      <c r="E9" s="6">
        <v>1367039.14</v>
      </c>
      <c r="F9" s="6">
        <v>1367039.14</v>
      </c>
      <c r="G9" s="6">
        <f t="shared" si="1"/>
        <v>618052.43000000017</v>
      </c>
    </row>
    <row r="10" spans="1:7" x14ac:dyDescent="0.2">
      <c r="A10" s="27" t="s">
        <v>135</v>
      </c>
      <c r="B10" s="6">
        <v>15961449.949999999</v>
      </c>
      <c r="C10" s="6">
        <v>4297273.05</v>
      </c>
      <c r="D10" s="6">
        <f t="shared" si="0"/>
        <v>20258723</v>
      </c>
      <c r="E10" s="6">
        <v>16340253.699999999</v>
      </c>
      <c r="F10" s="6">
        <v>16340253.699999999</v>
      </c>
      <c r="G10" s="6">
        <f t="shared" si="1"/>
        <v>3918469.3000000007</v>
      </c>
    </row>
    <row r="11" spans="1:7" x14ac:dyDescent="0.2">
      <c r="A11" s="27" t="s">
        <v>136</v>
      </c>
      <c r="B11" s="6">
        <v>1473673.06</v>
      </c>
      <c r="C11" s="6">
        <v>239695.55</v>
      </c>
      <c r="D11" s="6">
        <f t="shared" si="0"/>
        <v>1713368.61</v>
      </c>
      <c r="E11" s="6">
        <v>1147286.02</v>
      </c>
      <c r="F11" s="6">
        <v>1147286.02</v>
      </c>
      <c r="G11" s="6">
        <f t="shared" si="1"/>
        <v>566082.59000000008</v>
      </c>
    </row>
    <row r="12" spans="1:7" x14ac:dyDescent="0.2">
      <c r="A12" s="27" t="s">
        <v>137</v>
      </c>
      <c r="B12" s="6">
        <v>2589330.42</v>
      </c>
      <c r="C12" s="6">
        <v>1452617.71</v>
      </c>
      <c r="D12" s="6">
        <f t="shared" si="0"/>
        <v>4041948.13</v>
      </c>
      <c r="E12" s="6">
        <v>2825050.88</v>
      </c>
      <c r="F12" s="6">
        <v>2825050.88</v>
      </c>
      <c r="G12" s="6">
        <f t="shared" si="1"/>
        <v>1216897.25</v>
      </c>
    </row>
    <row r="13" spans="1:7" x14ac:dyDescent="0.2">
      <c r="A13" s="27" t="s">
        <v>138</v>
      </c>
      <c r="B13" s="6">
        <v>631153.25</v>
      </c>
      <c r="C13" s="6">
        <v>85903.66</v>
      </c>
      <c r="D13" s="6">
        <f t="shared" ref="D13" si="2">B13+C13</f>
        <v>717056.91</v>
      </c>
      <c r="E13" s="6">
        <v>513503.47</v>
      </c>
      <c r="F13" s="6">
        <v>513503.47</v>
      </c>
      <c r="G13" s="6">
        <f t="shared" ref="G13" si="3">D13-E13</f>
        <v>203553.44000000006</v>
      </c>
    </row>
    <row r="14" spans="1:7" x14ac:dyDescent="0.2">
      <c r="A14" s="27" t="s">
        <v>139</v>
      </c>
      <c r="B14" s="6">
        <v>1075611.1000000001</v>
      </c>
      <c r="C14" s="6">
        <v>-97594.04</v>
      </c>
      <c r="D14" s="6">
        <f t="shared" ref="D14" si="4">B14+C14</f>
        <v>978017.06</v>
      </c>
      <c r="E14" s="6">
        <v>312264.92</v>
      </c>
      <c r="F14" s="6">
        <v>312264.92</v>
      </c>
      <c r="G14" s="6">
        <f t="shared" ref="G14" si="5">D14-E14</f>
        <v>665752.14000000013</v>
      </c>
    </row>
    <row r="15" spans="1:7" x14ac:dyDescent="0.2">
      <c r="A15" s="27" t="s">
        <v>140</v>
      </c>
      <c r="B15" s="6">
        <v>1214486.82</v>
      </c>
      <c r="C15" s="6">
        <v>-196984.69</v>
      </c>
      <c r="D15" s="6">
        <f t="shared" ref="D15" si="6">B15+C15</f>
        <v>1017502.1300000001</v>
      </c>
      <c r="E15" s="6">
        <v>463513.93</v>
      </c>
      <c r="F15" s="6">
        <v>463513.93</v>
      </c>
      <c r="G15" s="6">
        <f t="shared" ref="G15" si="7">D15-E15</f>
        <v>553988.20000000019</v>
      </c>
    </row>
    <row r="16" spans="1:7" x14ac:dyDescent="0.2">
      <c r="A16" s="27" t="s">
        <v>141</v>
      </c>
      <c r="B16" s="6">
        <v>46752350.420000002</v>
      </c>
      <c r="C16" s="6">
        <v>-46752350.420000002</v>
      </c>
      <c r="D16" s="6">
        <f t="shared" ref="D16" si="8">B16+C16</f>
        <v>0</v>
      </c>
      <c r="E16" s="6">
        <v>0</v>
      </c>
      <c r="F16" s="6">
        <v>0</v>
      </c>
      <c r="G16" s="6">
        <f t="shared" ref="G16" si="9">D16-E16</f>
        <v>0</v>
      </c>
    </row>
    <row r="17" spans="1:7" x14ac:dyDescent="0.2">
      <c r="A17" s="27" t="s">
        <v>142</v>
      </c>
      <c r="B17" s="6">
        <v>2165391.41</v>
      </c>
      <c r="C17" s="6">
        <v>-2165391.41</v>
      </c>
      <c r="D17" s="6">
        <f t="shared" ref="D17" si="10">B17+C17</f>
        <v>0</v>
      </c>
      <c r="E17" s="6">
        <v>0</v>
      </c>
      <c r="F17" s="6">
        <v>0</v>
      </c>
      <c r="G17" s="6">
        <f t="shared" ref="G17" si="11">D17-E17</f>
        <v>0</v>
      </c>
    </row>
    <row r="18" spans="1:7" x14ac:dyDescent="0.2">
      <c r="A18" s="27" t="s">
        <v>143</v>
      </c>
      <c r="B18" s="6">
        <v>467815.65</v>
      </c>
      <c r="C18" s="6">
        <v>-467815.65</v>
      </c>
      <c r="D18" s="6">
        <f t="shared" ref="D18" si="12">B18+C18</f>
        <v>0</v>
      </c>
      <c r="E18" s="6">
        <v>0</v>
      </c>
      <c r="F18" s="6">
        <v>0</v>
      </c>
      <c r="G18" s="6">
        <f t="shared" ref="G18" si="13">D18-E18</f>
        <v>0</v>
      </c>
    </row>
    <row r="19" spans="1:7" x14ac:dyDescent="0.2">
      <c r="A19" s="27" t="s">
        <v>144</v>
      </c>
      <c r="B19" s="6">
        <v>421508.57</v>
      </c>
      <c r="C19" s="6">
        <v>-421508.57</v>
      </c>
      <c r="D19" s="6">
        <f t="shared" ref="D19" si="14">B19+C19</f>
        <v>0</v>
      </c>
      <c r="E19" s="6">
        <v>0</v>
      </c>
      <c r="F19" s="6">
        <v>0</v>
      </c>
      <c r="G19" s="6">
        <f t="shared" ref="G19" si="15">D19-E19</f>
        <v>0</v>
      </c>
    </row>
    <row r="20" spans="1:7" x14ac:dyDescent="0.2">
      <c r="A20" s="27" t="s">
        <v>145</v>
      </c>
      <c r="B20" s="6">
        <v>526166.1</v>
      </c>
      <c r="C20" s="6">
        <v>-526166.1</v>
      </c>
      <c r="D20" s="6">
        <f t="shared" ref="D20" si="16">B20+C20</f>
        <v>0</v>
      </c>
      <c r="E20" s="6">
        <v>0</v>
      </c>
      <c r="F20" s="6">
        <v>0</v>
      </c>
      <c r="G20" s="6">
        <f t="shared" ref="G20" si="17">D20-E20</f>
        <v>0</v>
      </c>
    </row>
    <row r="21" spans="1:7" x14ac:dyDescent="0.2">
      <c r="A21" s="27" t="s">
        <v>146</v>
      </c>
      <c r="B21" s="6">
        <v>297174.49</v>
      </c>
      <c r="C21" s="6">
        <v>-297174.49</v>
      </c>
      <c r="D21" s="6">
        <f t="shared" ref="D21" si="18">B21+C21</f>
        <v>0</v>
      </c>
      <c r="E21" s="6">
        <v>0</v>
      </c>
      <c r="F21" s="6">
        <v>0</v>
      </c>
      <c r="G21" s="6">
        <f t="shared" ref="G21" si="19">D21-E21</f>
        <v>0</v>
      </c>
    </row>
    <row r="22" spans="1:7" x14ac:dyDescent="0.2">
      <c r="A22" s="27" t="s">
        <v>147</v>
      </c>
      <c r="B22" s="6">
        <v>312967.55</v>
      </c>
      <c r="C22" s="6">
        <v>-312967.55</v>
      </c>
      <c r="D22" s="6">
        <f t="shared" ref="D22" si="20">B22+C22</f>
        <v>0</v>
      </c>
      <c r="E22" s="6">
        <v>0</v>
      </c>
      <c r="F22" s="6">
        <v>0</v>
      </c>
      <c r="G22" s="6">
        <f t="shared" ref="G22" si="21">D22-E22</f>
        <v>0</v>
      </c>
    </row>
    <row r="23" spans="1:7" x14ac:dyDescent="0.2">
      <c r="A23" s="27" t="s">
        <v>148</v>
      </c>
      <c r="B23" s="6">
        <v>0</v>
      </c>
      <c r="C23" s="6">
        <v>96516139.780000001</v>
      </c>
      <c r="D23" s="6">
        <f t="shared" ref="D23" si="22">B23+C23</f>
        <v>96516139.780000001</v>
      </c>
      <c r="E23" s="6">
        <v>16809994.77</v>
      </c>
      <c r="F23" s="6">
        <v>16809994.77</v>
      </c>
      <c r="G23" s="6">
        <f t="shared" ref="G23" si="23">D23-E23</f>
        <v>79706145.010000005</v>
      </c>
    </row>
    <row r="24" spans="1:7" x14ac:dyDescent="0.2">
      <c r="A24" s="27" t="s">
        <v>149</v>
      </c>
      <c r="B24" s="6">
        <v>0</v>
      </c>
      <c r="C24" s="6">
        <v>2101878.9</v>
      </c>
      <c r="D24" s="6">
        <f t="shared" ref="D24" si="24">B24+C24</f>
        <v>2101878.9</v>
      </c>
      <c r="E24" s="6">
        <v>1183976.6399999999</v>
      </c>
      <c r="F24" s="6">
        <v>1183976.6399999999</v>
      </c>
      <c r="G24" s="6">
        <f t="shared" ref="G24" si="25">D24-E24</f>
        <v>917902.26</v>
      </c>
    </row>
    <row r="25" spans="1:7" x14ac:dyDescent="0.2">
      <c r="A25" s="27" t="s">
        <v>150</v>
      </c>
      <c r="B25" s="6">
        <v>0</v>
      </c>
      <c r="C25" s="6">
        <v>398186.21</v>
      </c>
      <c r="D25" s="6">
        <f t="shared" ref="D25" si="26">B25+C25</f>
        <v>398186.21</v>
      </c>
      <c r="E25" s="6">
        <v>294665.95</v>
      </c>
      <c r="F25" s="6">
        <v>294665.95</v>
      </c>
      <c r="G25" s="6">
        <f t="shared" ref="G25" si="27">D25-E25</f>
        <v>103520.26000000001</v>
      </c>
    </row>
    <row r="26" spans="1:7" x14ac:dyDescent="0.2">
      <c r="A26" s="27" t="s">
        <v>151</v>
      </c>
      <c r="B26" s="6">
        <v>0</v>
      </c>
      <c r="C26" s="6">
        <v>320750.98</v>
      </c>
      <c r="D26" s="6">
        <f t="shared" ref="D26" si="28">B26+C26</f>
        <v>320750.98</v>
      </c>
      <c r="E26" s="6">
        <v>224735.06</v>
      </c>
      <c r="F26" s="6">
        <v>224735.06</v>
      </c>
      <c r="G26" s="6">
        <f t="shared" ref="G26" si="29">D26-E26</f>
        <v>96015.919999999984</v>
      </c>
    </row>
    <row r="27" spans="1:7" x14ac:dyDescent="0.2">
      <c r="A27" s="27" t="s">
        <v>152</v>
      </c>
      <c r="B27" s="6">
        <v>0</v>
      </c>
      <c r="C27" s="6">
        <v>417216.8</v>
      </c>
      <c r="D27" s="6">
        <f t="shared" ref="D27" si="30">B27+C27</f>
        <v>417216.8</v>
      </c>
      <c r="E27" s="6">
        <v>264952.95</v>
      </c>
      <c r="F27" s="6">
        <v>264952.95</v>
      </c>
      <c r="G27" s="6">
        <f t="shared" ref="G27" si="31">D27-E27</f>
        <v>152263.84999999998</v>
      </c>
    </row>
    <row r="28" spans="1:7" x14ac:dyDescent="0.2">
      <c r="A28" s="27" t="s">
        <v>153</v>
      </c>
      <c r="B28" s="6">
        <v>0</v>
      </c>
      <c r="C28" s="6">
        <v>198995.24</v>
      </c>
      <c r="D28" s="6">
        <f t="shared" ref="D28" si="32">B28+C28</f>
        <v>198995.24</v>
      </c>
      <c r="E28" s="6">
        <v>130339.01</v>
      </c>
      <c r="F28" s="6">
        <v>130339.01</v>
      </c>
      <c r="G28" s="6">
        <f t="shared" ref="G28" si="33">D28-E28</f>
        <v>68656.23</v>
      </c>
    </row>
    <row r="29" spans="1:7" x14ac:dyDescent="0.2">
      <c r="A29" s="27" t="s">
        <v>154</v>
      </c>
      <c r="B29" s="6">
        <v>0</v>
      </c>
      <c r="C29" s="6">
        <v>705104.26</v>
      </c>
      <c r="D29" s="6">
        <f t="shared" ref="D29" si="34">B29+C29</f>
        <v>705104.26</v>
      </c>
      <c r="E29" s="6">
        <v>456372.13</v>
      </c>
      <c r="F29" s="6">
        <v>456372.13</v>
      </c>
      <c r="G29" s="6">
        <f t="shared" ref="G29" si="35">D29-E29</f>
        <v>248732.13</v>
      </c>
    </row>
    <row r="30" spans="1:7" x14ac:dyDescent="0.2">
      <c r="A30" s="27"/>
      <c r="B30" s="6"/>
      <c r="C30" s="6"/>
      <c r="D30" s="6"/>
      <c r="E30" s="6"/>
      <c r="F30" s="6"/>
      <c r="G30" s="6"/>
    </row>
    <row r="31" spans="1:7" x14ac:dyDescent="0.2">
      <c r="A31" s="13" t="s">
        <v>50</v>
      </c>
      <c r="B31" s="21">
        <f t="shared" ref="B31:G31" si="36">SUM(B6:B30)</f>
        <v>90909767.23999998</v>
      </c>
      <c r="C31" s="21">
        <f t="shared" si="36"/>
        <v>62646944.07</v>
      </c>
      <c r="D31" s="21">
        <f t="shared" si="36"/>
        <v>153556711.31000003</v>
      </c>
      <c r="E31" s="21">
        <f t="shared" si="36"/>
        <v>61059844.880000025</v>
      </c>
      <c r="F31" s="21">
        <f t="shared" si="36"/>
        <v>61059844.880000025</v>
      </c>
      <c r="G31" s="21">
        <f t="shared" si="36"/>
        <v>92496866.430000007</v>
      </c>
    </row>
    <row r="34" spans="1:7" ht="45" customHeight="1" x14ac:dyDescent="0.2">
      <c r="A34" s="46" t="s">
        <v>156</v>
      </c>
      <c r="B34" s="44"/>
      <c r="C34" s="44"/>
      <c r="D34" s="44"/>
      <c r="E34" s="44"/>
      <c r="F34" s="44"/>
      <c r="G34" s="45"/>
    </row>
    <row r="35" spans="1:7" x14ac:dyDescent="0.2">
      <c r="A35" s="49" t="s">
        <v>51</v>
      </c>
      <c r="B35" s="46" t="s">
        <v>57</v>
      </c>
      <c r="C35" s="44"/>
      <c r="D35" s="44"/>
      <c r="E35" s="44"/>
      <c r="F35" s="45"/>
      <c r="G35" s="47" t="s">
        <v>56</v>
      </c>
    </row>
    <row r="36" spans="1:7" ht="22.5" x14ac:dyDescent="0.2">
      <c r="A36" s="50"/>
      <c r="B36" s="3" t="s">
        <v>52</v>
      </c>
      <c r="C36" s="3" t="s">
        <v>117</v>
      </c>
      <c r="D36" s="3" t="s">
        <v>53</v>
      </c>
      <c r="E36" s="3" t="s">
        <v>54</v>
      </c>
      <c r="F36" s="3" t="s">
        <v>55</v>
      </c>
      <c r="G36" s="48"/>
    </row>
    <row r="37" spans="1:7" x14ac:dyDescent="0.2">
      <c r="A37" s="51"/>
      <c r="B37" s="4">
        <v>1</v>
      </c>
      <c r="C37" s="4">
        <v>2</v>
      </c>
      <c r="D37" s="4" t="s">
        <v>118</v>
      </c>
      <c r="E37" s="4">
        <v>4</v>
      </c>
      <c r="F37" s="4">
        <v>5</v>
      </c>
      <c r="G37" s="4" t="s">
        <v>119</v>
      </c>
    </row>
    <row r="38" spans="1:7" x14ac:dyDescent="0.2">
      <c r="A38" s="28" t="s">
        <v>8</v>
      </c>
      <c r="B38" s="6">
        <v>0</v>
      </c>
      <c r="C38" s="6">
        <v>0</v>
      </c>
      <c r="D38" s="6">
        <f>B38+C38</f>
        <v>0</v>
      </c>
      <c r="E38" s="6">
        <v>0</v>
      </c>
      <c r="F38" s="6">
        <v>0</v>
      </c>
      <c r="G38" s="6">
        <f>D38-E38</f>
        <v>0</v>
      </c>
    </row>
    <row r="39" spans="1:7" x14ac:dyDescent="0.2">
      <c r="A39" s="28" t="s">
        <v>9</v>
      </c>
      <c r="B39" s="6">
        <v>0</v>
      </c>
      <c r="C39" s="6">
        <v>0</v>
      </c>
      <c r="D39" s="6">
        <f t="shared" ref="D39:D41" si="37">B39+C39</f>
        <v>0</v>
      </c>
      <c r="E39" s="6">
        <v>0</v>
      </c>
      <c r="F39" s="6">
        <v>0</v>
      </c>
      <c r="G39" s="6">
        <f t="shared" ref="G39:G41" si="38">D39-E39</f>
        <v>0</v>
      </c>
    </row>
    <row r="40" spans="1:7" x14ac:dyDescent="0.2">
      <c r="A40" s="28" t="s">
        <v>10</v>
      </c>
      <c r="B40" s="6">
        <v>0</v>
      </c>
      <c r="C40" s="6">
        <v>0</v>
      </c>
      <c r="D40" s="6">
        <f t="shared" si="37"/>
        <v>0</v>
      </c>
      <c r="E40" s="6">
        <v>0</v>
      </c>
      <c r="F40" s="6">
        <v>0</v>
      </c>
      <c r="G40" s="6">
        <f t="shared" si="38"/>
        <v>0</v>
      </c>
    </row>
    <row r="41" spans="1:7" x14ac:dyDescent="0.2">
      <c r="A41" s="28" t="s">
        <v>121</v>
      </c>
      <c r="B41" s="6">
        <v>0</v>
      </c>
      <c r="C41" s="6">
        <v>0</v>
      </c>
      <c r="D41" s="6">
        <f t="shared" si="37"/>
        <v>0</v>
      </c>
      <c r="E41" s="6">
        <v>0</v>
      </c>
      <c r="F41" s="6">
        <v>0</v>
      </c>
      <c r="G41" s="6">
        <f t="shared" si="38"/>
        <v>0</v>
      </c>
    </row>
    <row r="42" spans="1:7" x14ac:dyDescent="0.2">
      <c r="A42" s="13" t="s">
        <v>50</v>
      </c>
      <c r="B42" s="21">
        <f t="shared" ref="B42:G42" si="39">SUM(B38:B41)</f>
        <v>0</v>
      </c>
      <c r="C42" s="21">
        <f t="shared" si="39"/>
        <v>0</v>
      </c>
      <c r="D42" s="21">
        <f t="shared" si="39"/>
        <v>0</v>
      </c>
      <c r="E42" s="21">
        <f t="shared" si="39"/>
        <v>0</v>
      </c>
      <c r="F42" s="21">
        <f t="shared" si="39"/>
        <v>0</v>
      </c>
      <c r="G42" s="21">
        <f t="shared" si="39"/>
        <v>0</v>
      </c>
    </row>
    <row r="45" spans="1:7" ht="45" customHeight="1" x14ac:dyDescent="0.2">
      <c r="A45" s="46" t="s">
        <v>157</v>
      </c>
      <c r="B45" s="44"/>
      <c r="C45" s="44"/>
      <c r="D45" s="44"/>
      <c r="E45" s="44"/>
      <c r="F45" s="44"/>
      <c r="G45" s="45"/>
    </row>
    <row r="46" spans="1:7" x14ac:dyDescent="0.2">
      <c r="A46" s="49" t="s">
        <v>51</v>
      </c>
      <c r="B46" s="46" t="s">
        <v>57</v>
      </c>
      <c r="C46" s="44"/>
      <c r="D46" s="44"/>
      <c r="E46" s="44"/>
      <c r="F46" s="45"/>
      <c r="G46" s="47" t="s">
        <v>56</v>
      </c>
    </row>
    <row r="47" spans="1:7" ht="22.5" x14ac:dyDescent="0.2">
      <c r="A47" s="50"/>
      <c r="B47" s="3" t="s">
        <v>52</v>
      </c>
      <c r="C47" s="3" t="s">
        <v>117</v>
      </c>
      <c r="D47" s="3" t="s">
        <v>53</v>
      </c>
      <c r="E47" s="3" t="s">
        <v>54</v>
      </c>
      <c r="F47" s="3" t="s">
        <v>55</v>
      </c>
      <c r="G47" s="48"/>
    </row>
    <row r="48" spans="1:7" x14ac:dyDescent="0.2">
      <c r="A48" s="51"/>
      <c r="B48" s="4">
        <v>1</v>
      </c>
      <c r="C48" s="4">
        <v>2</v>
      </c>
      <c r="D48" s="4" t="s">
        <v>118</v>
      </c>
      <c r="E48" s="4">
        <v>4</v>
      </c>
      <c r="F48" s="4">
        <v>5</v>
      </c>
      <c r="G48" s="4" t="s">
        <v>119</v>
      </c>
    </row>
    <row r="49" spans="1:7" x14ac:dyDescent="0.2">
      <c r="A49" s="29" t="s">
        <v>12</v>
      </c>
      <c r="B49" s="6">
        <v>0</v>
      </c>
      <c r="C49" s="6">
        <v>0</v>
      </c>
      <c r="D49" s="6">
        <f t="shared" ref="D49:D55" si="40">B49+C49</f>
        <v>0</v>
      </c>
      <c r="E49" s="6">
        <v>0</v>
      </c>
      <c r="F49" s="6">
        <v>0</v>
      </c>
      <c r="G49" s="6">
        <f t="shared" ref="G49:G55" si="41">D49-E49</f>
        <v>0</v>
      </c>
    </row>
    <row r="50" spans="1:7" x14ac:dyDescent="0.2">
      <c r="A50" s="29" t="s">
        <v>11</v>
      </c>
      <c r="B50" s="6">
        <v>0</v>
      </c>
      <c r="C50" s="6">
        <v>0</v>
      </c>
      <c r="D50" s="6">
        <f t="shared" si="40"/>
        <v>0</v>
      </c>
      <c r="E50" s="6">
        <v>0</v>
      </c>
      <c r="F50" s="6">
        <v>0</v>
      </c>
      <c r="G50" s="6">
        <f t="shared" si="41"/>
        <v>0</v>
      </c>
    </row>
    <row r="51" spans="1:7" x14ac:dyDescent="0.2">
      <c r="A51" s="29" t="s">
        <v>13</v>
      </c>
      <c r="B51" s="6">
        <v>0</v>
      </c>
      <c r="C51" s="6">
        <v>0</v>
      </c>
      <c r="D51" s="6">
        <f t="shared" si="40"/>
        <v>0</v>
      </c>
      <c r="E51" s="6">
        <v>0</v>
      </c>
      <c r="F51" s="6">
        <v>0</v>
      </c>
      <c r="G51" s="6">
        <f t="shared" si="41"/>
        <v>0</v>
      </c>
    </row>
    <row r="52" spans="1:7" x14ac:dyDescent="0.2">
      <c r="A52" s="29" t="s">
        <v>25</v>
      </c>
      <c r="B52" s="6">
        <v>0</v>
      </c>
      <c r="C52" s="6">
        <v>0</v>
      </c>
      <c r="D52" s="6">
        <f t="shared" si="40"/>
        <v>0</v>
      </c>
      <c r="E52" s="6">
        <v>0</v>
      </c>
      <c r="F52" s="6">
        <v>0</v>
      </c>
      <c r="G52" s="6">
        <f t="shared" si="41"/>
        <v>0</v>
      </c>
    </row>
    <row r="53" spans="1:7" ht="11.25" customHeight="1" x14ac:dyDescent="0.2">
      <c r="A53" s="29" t="s">
        <v>26</v>
      </c>
      <c r="B53" s="6">
        <v>0</v>
      </c>
      <c r="C53" s="6">
        <v>0</v>
      </c>
      <c r="D53" s="6">
        <f t="shared" si="40"/>
        <v>0</v>
      </c>
      <c r="E53" s="6">
        <v>0</v>
      </c>
      <c r="F53" s="6">
        <v>0</v>
      </c>
      <c r="G53" s="6">
        <f t="shared" si="41"/>
        <v>0</v>
      </c>
    </row>
    <row r="54" spans="1:7" x14ac:dyDescent="0.2">
      <c r="A54" s="29" t="s">
        <v>128</v>
      </c>
      <c r="B54" s="6">
        <v>0</v>
      </c>
      <c r="C54" s="6">
        <v>0</v>
      </c>
      <c r="D54" s="6">
        <f t="shared" si="40"/>
        <v>0</v>
      </c>
      <c r="E54" s="6">
        <v>0</v>
      </c>
      <c r="F54" s="6">
        <v>0</v>
      </c>
      <c r="G54" s="6">
        <f t="shared" si="41"/>
        <v>0</v>
      </c>
    </row>
    <row r="55" spans="1:7" x14ac:dyDescent="0.2">
      <c r="A55" s="29" t="s">
        <v>14</v>
      </c>
      <c r="B55" s="6">
        <v>0</v>
      </c>
      <c r="C55" s="6">
        <v>0</v>
      </c>
      <c r="D55" s="6">
        <f t="shared" si="40"/>
        <v>0</v>
      </c>
      <c r="E55" s="6">
        <v>0</v>
      </c>
      <c r="F55" s="6">
        <v>0</v>
      </c>
      <c r="G55" s="6">
        <f t="shared" si="41"/>
        <v>0</v>
      </c>
    </row>
    <row r="56" spans="1:7" x14ac:dyDescent="0.2">
      <c r="A56" s="13" t="s">
        <v>50</v>
      </c>
      <c r="B56" s="21">
        <f t="shared" ref="B56:G56" si="42">SUM(B49:B55)</f>
        <v>0</v>
      </c>
      <c r="C56" s="21">
        <f t="shared" si="42"/>
        <v>0</v>
      </c>
      <c r="D56" s="21">
        <f t="shared" si="42"/>
        <v>0</v>
      </c>
      <c r="E56" s="21">
        <f t="shared" si="42"/>
        <v>0</v>
      </c>
      <c r="F56" s="21">
        <f t="shared" si="42"/>
        <v>0</v>
      </c>
      <c r="G56" s="21">
        <f t="shared" si="42"/>
        <v>0</v>
      </c>
    </row>
    <row r="58" spans="1:7" x14ac:dyDescent="0.2">
      <c r="A58" s="1" t="s">
        <v>120</v>
      </c>
    </row>
    <row r="69" spans="1:8" x14ac:dyDescent="0.2">
      <c r="A69" s="53" t="s">
        <v>159</v>
      </c>
      <c r="B69" s="53"/>
      <c r="C69" s="38"/>
      <c r="D69" s="39"/>
      <c r="E69" s="39"/>
      <c r="F69" s="52" t="s">
        <v>160</v>
      </c>
      <c r="G69" s="52"/>
      <c r="H69" s="37"/>
    </row>
    <row r="70" spans="1:8" x14ac:dyDescent="0.2">
      <c r="A70" s="53" t="s">
        <v>161</v>
      </c>
      <c r="B70" s="53"/>
      <c r="C70" s="38"/>
      <c r="D70" s="39"/>
      <c r="E70" s="36"/>
      <c r="F70" s="52" t="s">
        <v>162</v>
      </c>
      <c r="G70" s="52"/>
      <c r="H70" s="37"/>
    </row>
  </sheetData>
  <sheetProtection formatCells="0" formatColumns="0" formatRows="0" insertRows="0" deleteRows="0" autoFilter="0"/>
  <mergeCells count="16">
    <mergeCell ref="B2:F2"/>
    <mergeCell ref="G2:G3"/>
    <mergeCell ref="A1:G1"/>
    <mergeCell ref="A34:G34"/>
    <mergeCell ref="A2:A4"/>
    <mergeCell ref="B35:F35"/>
    <mergeCell ref="G35:G36"/>
    <mergeCell ref="A45:G45"/>
    <mergeCell ref="A35:A37"/>
    <mergeCell ref="A46:A48"/>
    <mergeCell ref="F69:G69"/>
    <mergeCell ref="F70:G70"/>
    <mergeCell ref="A69:B69"/>
    <mergeCell ref="A70:B70"/>
    <mergeCell ref="B46:F46"/>
    <mergeCell ref="G46:G47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view="pageBreakPreview" zoomScale="60" zoomScaleNormal="100" workbookViewId="0">
      <selection activeCell="U59" sqref="U59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3.25" customHeight="1" x14ac:dyDescent="0.2">
      <c r="A1" s="46" t="s">
        <v>158</v>
      </c>
      <c r="B1" s="44"/>
      <c r="C1" s="44"/>
      <c r="D1" s="44"/>
      <c r="E1" s="44"/>
      <c r="F1" s="44"/>
      <c r="G1" s="45"/>
    </row>
    <row r="2" spans="1:7" x14ac:dyDescent="0.2">
      <c r="A2" s="49" t="s">
        <v>51</v>
      </c>
      <c r="B2" s="46" t="s">
        <v>57</v>
      </c>
      <c r="C2" s="44"/>
      <c r="D2" s="44"/>
      <c r="E2" s="44"/>
      <c r="F2" s="45"/>
      <c r="G2" s="47" t="s">
        <v>56</v>
      </c>
    </row>
    <row r="3" spans="1:7" ht="24.95" customHeight="1" x14ac:dyDescent="0.2">
      <c r="A3" s="50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8"/>
    </row>
    <row r="4" spans="1:7" x14ac:dyDescent="0.2">
      <c r="A4" s="51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37935805.719999999</v>
      </c>
      <c r="C5" s="16">
        <f t="shared" si="0"/>
        <v>10909785.77</v>
      </c>
      <c r="D5" s="16">
        <f t="shared" si="0"/>
        <v>48845591.490000002</v>
      </c>
      <c r="E5" s="16">
        <f t="shared" si="0"/>
        <v>39059451.420000002</v>
      </c>
      <c r="F5" s="16">
        <f t="shared" si="0"/>
        <v>39059451.420000002</v>
      </c>
      <c r="G5" s="16">
        <f t="shared" si="0"/>
        <v>9786140.0699999984</v>
      </c>
    </row>
    <row r="6" spans="1:7" x14ac:dyDescent="0.2">
      <c r="A6" s="30" t="s">
        <v>40</v>
      </c>
      <c r="B6" s="6">
        <v>2977861.68</v>
      </c>
      <c r="C6" s="6">
        <v>-252380.9</v>
      </c>
      <c r="D6" s="6">
        <f>B6+C6</f>
        <v>2725480.7800000003</v>
      </c>
      <c r="E6" s="6">
        <v>1992968.28</v>
      </c>
      <c r="F6" s="6">
        <v>1992968.28</v>
      </c>
      <c r="G6" s="6">
        <f>D6-E6</f>
        <v>732512.50000000023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12681294.18</v>
      </c>
      <c r="C8" s="6">
        <v>7178142.9800000004</v>
      </c>
      <c r="D8" s="6">
        <f t="shared" si="1"/>
        <v>19859437.16</v>
      </c>
      <c r="E8" s="6">
        <v>17027593.98</v>
      </c>
      <c r="F8" s="6">
        <v>17027593.98</v>
      </c>
      <c r="G8" s="6">
        <f t="shared" si="2"/>
        <v>2831843.1799999997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1829348.24</v>
      </c>
      <c r="C10" s="6">
        <v>155743.32999999999</v>
      </c>
      <c r="D10" s="6">
        <f t="shared" si="1"/>
        <v>1985091.57</v>
      </c>
      <c r="E10" s="6">
        <v>1367039.14</v>
      </c>
      <c r="F10" s="6">
        <v>1367039.14</v>
      </c>
      <c r="G10" s="6">
        <f t="shared" si="2"/>
        <v>618052.43000000017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3241002.51</v>
      </c>
      <c r="C12" s="6">
        <v>-161106.54999999999</v>
      </c>
      <c r="D12" s="6">
        <f t="shared" si="1"/>
        <v>3079895.96</v>
      </c>
      <c r="E12" s="6">
        <v>1496241.56</v>
      </c>
      <c r="F12" s="6">
        <v>1496241.56</v>
      </c>
      <c r="G12" s="6">
        <f t="shared" si="2"/>
        <v>1583654.4</v>
      </c>
    </row>
    <row r="13" spans="1:7" x14ac:dyDescent="0.2">
      <c r="A13" s="30" t="s">
        <v>18</v>
      </c>
      <c r="B13" s="6">
        <v>17206299.109999999</v>
      </c>
      <c r="C13" s="6">
        <v>3989386.91</v>
      </c>
      <c r="D13" s="6">
        <f t="shared" si="1"/>
        <v>21195686.02</v>
      </c>
      <c r="E13" s="6">
        <v>17175608.460000001</v>
      </c>
      <c r="F13" s="6">
        <v>17175608.460000001</v>
      </c>
      <c r="G13" s="6">
        <f t="shared" si="2"/>
        <v>4020077.5599999987</v>
      </c>
    </row>
    <row r="14" spans="1:7" x14ac:dyDescent="0.2">
      <c r="A14" s="10" t="s">
        <v>19</v>
      </c>
      <c r="B14" s="16">
        <f t="shared" ref="B14:G14" si="3">SUM(B15:B21)</f>
        <v>50071663.549999997</v>
      </c>
      <c r="C14" s="16">
        <f t="shared" si="3"/>
        <v>49892403.879999995</v>
      </c>
      <c r="D14" s="16">
        <f t="shared" si="3"/>
        <v>99964067.429999992</v>
      </c>
      <c r="E14" s="16">
        <f t="shared" si="3"/>
        <v>18718970.449999999</v>
      </c>
      <c r="F14" s="16">
        <f t="shared" si="3"/>
        <v>18718970.449999999</v>
      </c>
      <c r="G14" s="16">
        <f t="shared" si="3"/>
        <v>81245096.979999989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48226023.479999997</v>
      </c>
      <c r="C16" s="6">
        <v>50003484.909999996</v>
      </c>
      <c r="D16" s="6">
        <f t="shared" ref="D16:D21" si="5">B16+C16</f>
        <v>98229508.389999986</v>
      </c>
      <c r="E16" s="6">
        <v>17741953.050000001</v>
      </c>
      <c r="F16" s="6">
        <v>17741953.050000001</v>
      </c>
      <c r="G16" s="6">
        <f t="shared" si="4"/>
        <v>80487555.339999989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1845640.07</v>
      </c>
      <c r="C18" s="6">
        <v>-111081.03</v>
      </c>
      <c r="D18" s="6">
        <f t="shared" si="5"/>
        <v>1734559.04</v>
      </c>
      <c r="E18" s="6">
        <v>977017.4</v>
      </c>
      <c r="F18" s="6">
        <v>977017.4</v>
      </c>
      <c r="G18" s="6">
        <f t="shared" si="4"/>
        <v>757541.64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2902297.9699999997</v>
      </c>
      <c r="C22" s="16">
        <f t="shared" si="6"/>
        <v>1844754.42</v>
      </c>
      <c r="D22" s="16">
        <f t="shared" si="6"/>
        <v>4747052.3899999997</v>
      </c>
      <c r="E22" s="16">
        <f t="shared" si="6"/>
        <v>3281423.01</v>
      </c>
      <c r="F22" s="16">
        <f t="shared" si="6"/>
        <v>3281423.01</v>
      </c>
      <c r="G22" s="16">
        <f t="shared" si="6"/>
        <v>1465629.38</v>
      </c>
    </row>
    <row r="23" spans="1:7" x14ac:dyDescent="0.2">
      <c r="A23" s="30" t="s">
        <v>28</v>
      </c>
      <c r="B23" s="6">
        <v>2589330.42</v>
      </c>
      <c r="C23" s="6">
        <v>1452617.71</v>
      </c>
      <c r="D23" s="6">
        <f>B23+C23</f>
        <v>4041948.13</v>
      </c>
      <c r="E23" s="6">
        <v>2825050.88</v>
      </c>
      <c r="F23" s="6">
        <v>2825050.88</v>
      </c>
      <c r="G23" s="6">
        <f t="shared" ref="G23:G31" si="7">D23-E23</f>
        <v>1216897.25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312967.55</v>
      </c>
      <c r="C29" s="6">
        <v>392136.71</v>
      </c>
      <c r="D29" s="6">
        <f t="shared" si="8"/>
        <v>705104.26</v>
      </c>
      <c r="E29" s="6">
        <v>456372.13</v>
      </c>
      <c r="F29" s="6">
        <v>456372.13</v>
      </c>
      <c r="G29" s="6">
        <f t="shared" si="7"/>
        <v>248732.13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90909767.239999995</v>
      </c>
      <c r="C37" s="21">
        <f t="shared" si="12"/>
        <v>62646944.069999993</v>
      </c>
      <c r="D37" s="21">
        <f t="shared" si="12"/>
        <v>153556711.31</v>
      </c>
      <c r="E37" s="21">
        <f t="shared" si="12"/>
        <v>61059844.880000003</v>
      </c>
      <c r="F37" s="21">
        <f t="shared" si="12"/>
        <v>61059844.880000003</v>
      </c>
      <c r="G37" s="21">
        <f t="shared" si="12"/>
        <v>92496866.429999977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  <row r="50" spans="1:8" x14ac:dyDescent="0.2">
      <c r="A50" s="53" t="s">
        <v>159</v>
      </c>
      <c r="B50" s="53"/>
      <c r="C50" s="42"/>
      <c r="D50" s="43"/>
      <c r="E50" s="43"/>
      <c r="F50" s="52" t="s">
        <v>160</v>
      </c>
      <c r="G50" s="52"/>
      <c r="H50" s="41"/>
    </row>
    <row r="51" spans="1:8" x14ac:dyDescent="0.2">
      <c r="A51" s="53" t="s">
        <v>161</v>
      </c>
      <c r="B51" s="53"/>
      <c r="C51" s="42"/>
      <c r="D51" s="43"/>
      <c r="E51" s="40"/>
      <c r="F51" s="52" t="s">
        <v>162</v>
      </c>
      <c r="G51" s="52"/>
      <c r="H51" s="41"/>
    </row>
  </sheetData>
  <sheetProtection formatCells="0" formatColumns="0" formatRows="0" autoFilter="0"/>
  <mergeCells count="8">
    <mergeCell ref="B2:F2"/>
    <mergeCell ref="G2:G3"/>
    <mergeCell ref="A1:G1"/>
    <mergeCell ref="A2:A4"/>
    <mergeCell ref="F51:G51"/>
    <mergeCell ref="F50:G50"/>
    <mergeCell ref="A50:B50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2023-10-27T20:01:10Z</cp:lastPrinted>
  <dcterms:created xsi:type="dcterms:W3CDTF">2014-02-10T03:37:14Z</dcterms:created>
  <dcterms:modified xsi:type="dcterms:W3CDTF">2023-10-27T20:01:14Z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