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ESORERIA\Tesoreria 2023\CUENTA PUBLICA 2023\"/>
    </mc:Choice>
  </mc:AlternateContent>
  <bookViews>
    <workbookView xWindow="0" yWindow="0" windowWidth="23040" windowHeight="9525"/>
  </bookViews>
  <sheets>
    <sheet name="PPI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G64" i="1"/>
  <c r="M63" i="1"/>
  <c r="L63" i="1"/>
  <c r="G63" i="1"/>
  <c r="M62" i="1"/>
  <c r="L62" i="1"/>
  <c r="G62" i="1"/>
  <c r="M61" i="1"/>
  <c r="L61" i="1"/>
  <c r="G61" i="1"/>
  <c r="M60" i="1"/>
  <c r="L60" i="1"/>
  <c r="G60" i="1"/>
  <c r="M59" i="1"/>
  <c r="L59" i="1"/>
  <c r="G59" i="1"/>
  <c r="M58" i="1"/>
  <c r="L58" i="1"/>
  <c r="G58" i="1"/>
  <c r="M57" i="1"/>
  <c r="L57" i="1"/>
  <c r="G57" i="1"/>
  <c r="M56" i="1"/>
  <c r="L56" i="1"/>
  <c r="G56" i="1"/>
  <c r="M55" i="1"/>
  <c r="L55" i="1"/>
  <c r="G55" i="1"/>
  <c r="M54" i="1"/>
  <c r="L54" i="1"/>
  <c r="G54" i="1"/>
  <c r="M53" i="1"/>
  <c r="L53" i="1"/>
  <c r="G53" i="1"/>
  <c r="M52" i="1"/>
  <c r="L52" i="1"/>
  <c r="G52" i="1"/>
  <c r="M51" i="1"/>
  <c r="L51" i="1"/>
  <c r="G51" i="1"/>
  <c r="M50" i="1"/>
  <c r="L50" i="1"/>
  <c r="G50" i="1"/>
  <c r="M49" i="1"/>
  <c r="L49" i="1"/>
  <c r="G49" i="1"/>
  <c r="M48" i="1"/>
  <c r="L48" i="1"/>
  <c r="G48" i="1"/>
  <c r="M47" i="1"/>
  <c r="L47" i="1"/>
  <c r="G47" i="1"/>
  <c r="M46" i="1"/>
  <c r="L46" i="1"/>
  <c r="G46" i="1"/>
  <c r="M45" i="1"/>
  <c r="L45" i="1"/>
  <c r="G45" i="1"/>
  <c r="M44" i="1"/>
  <c r="L44" i="1"/>
  <c r="G44" i="1"/>
  <c r="M43" i="1"/>
  <c r="L43" i="1"/>
  <c r="G43" i="1"/>
  <c r="M42" i="1"/>
  <c r="L42" i="1"/>
  <c r="G42" i="1"/>
  <c r="M41" i="1"/>
  <c r="L41" i="1"/>
  <c r="G41" i="1"/>
  <c r="M40" i="1"/>
  <c r="L40" i="1"/>
  <c r="G40" i="1"/>
  <c r="M39" i="1"/>
  <c r="L39" i="1"/>
  <c r="G39" i="1"/>
  <c r="M38" i="1"/>
  <c r="L38" i="1"/>
  <c r="G38" i="1"/>
  <c r="M37" i="1"/>
  <c r="L37" i="1"/>
  <c r="G37" i="1"/>
  <c r="M36" i="1"/>
  <c r="L36" i="1"/>
  <c r="G36" i="1"/>
  <c r="M35" i="1"/>
  <c r="L35" i="1"/>
  <c r="G35" i="1"/>
  <c r="M34" i="1"/>
  <c r="L34" i="1"/>
  <c r="G34" i="1"/>
  <c r="M33" i="1"/>
  <c r="L33" i="1"/>
  <c r="G33" i="1"/>
  <c r="M32" i="1"/>
  <c r="L32" i="1"/>
  <c r="G32" i="1"/>
  <c r="M31" i="1"/>
  <c r="L31" i="1"/>
  <c r="G31" i="1"/>
  <c r="M30" i="1"/>
  <c r="L30" i="1"/>
  <c r="G30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9" i="1" l="1"/>
  <c r="G9" i="1"/>
  <c r="K67" i="1" l="1"/>
  <c r="J67" i="1"/>
  <c r="I67" i="1"/>
  <c r="H67" i="1"/>
  <c r="G67" i="1"/>
  <c r="K24" i="1"/>
  <c r="J24" i="1"/>
  <c r="I24" i="1"/>
  <c r="H24" i="1"/>
  <c r="G24" i="1"/>
  <c r="M67" i="1" l="1"/>
  <c r="M29" i="1"/>
  <c r="M24" i="1"/>
  <c r="M9" i="1"/>
  <c r="K69" i="1"/>
  <c r="I69" i="1"/>
  <c r="H69" i="1"/>
  <c r="J69" i="1"/>
  <c r="G69" i="1"/>
  <c r="L67" i="1"/>
  <c r="L29" i="1"/>
  <c r="L24" i="1"/>
  <c r="L9" i="1"/>
  <c r="L69" i="1" l="1"/>
  <c r="M69" i="1"/>
</calcChain>
</file>

<file path=xl/sharedStrings.xml><?xml version="1.0" encoding="utf-8"?>
<sst xmlns="http://schemas.openxmlformats.org/spreadsheetml/2006/main" count="150" uniqueCount="111">
  <si>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</si>
  <si>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</si>
  <si>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</si>
  <si>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</si>
  <si>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</si>
  <si>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</si>
  <si>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</si>
  <si>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</si>
  <si>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</si>
  <si>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</si>
  <si>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</si>
  <si>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</si>
  <si>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</si>
  <si>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</si>
  <si>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</si>
  <si>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</si>
  <si>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</si>
  <si>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</si>
  <si>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</si>
  <si>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</si>
  <si>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</si>
  <si>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E0002</t>
  </si>
  <si>
    <t>FOMEN ACCIONES DE VINCULACION ENTRE SOCIEDAD Y GOB</t>
  </si>
  <si>
    <t>MUEBLES DE OFICINA Y ESTANTERIA</t>
  </si>
  <si>
    <t>EQUIPO DE COMPUTO Y DE TECNOLOGIAS DE LA INFORMAC</t>
  </si>
  <si>
    <t>E0004</t>
  </si>
  <si>
    <t>EQUIPO DE COMUNICACION Y TELECOMUNICACION</t>
  </si>
  <si>
    <t>E0005</t>
  </si>
  <si>
    <t>SERV PUBLICOS ASEO LIMPIEZA PARQUES Y JARD ALUMBRA</t>
  </si>
  <si>
    <t>E0008</t>
  </si>
  <si>
    <t>IMPLEMENT ACTIVACION FISICA PARA TENER UNA MEJ VID</t>
  </si>
  <si>
    <t>E0009</t>
  </si>
  <si>
    <t>ASUNTOS DE ORDEN PUBLICO Y DE SEGURIDAD INTERIOR</t>
  </si>
  <si>
    <t>HERRAMIENTAS Y MAQUINAS-HERRAMIENTA</t>
  </si>
  <si>
    <t>E0010</t>
  </si>
  <si>
    <t>CONSERVAR FOMENTAR Y FORTAL COSTUMB TRADIC Y CREEN</t>
  </si>
  <si>
    <t>E0011</t>
  </si>
  <si>
    <t>CONSTRUCCION REHABILITACION Y GESTION DE OBRA PUBL</t>
  </si>
  <si>
    <t>E0017</t>
  </si>
  <si>
    <t>CUIDADO PROMOCION DE LA SALUD TURISMO Y MEDIO AMBI</t>
  </si>
  <si>
    <t>M0002</t>
  </si>
  <si>
    <t>ASUNTOS FINANCIEROS Y HACENDARIOS</t>
  </si>
  <si>
    <t>PROCESO ADVO PARA EL FONDO DE APOYO A INFRAES MUNI</t>
  </si>
  <si>
    <t>OTRAS CONSTR DE INGENIERIA CIVIL U OBRA PESADA</t>
  </si>
  <si>
    <t>ESTU, FORM Y EVA D PROYE PRODU NO INCL EN CONCEP A</t>
  </si>
  <si>
    <t>E00180104</t>
  </si>
  <si>
    <t>CONSTR DE SANITARIO CON BIOD SAN JUAN DIOS</t>
  </si>
  <si>
    <t>EDIFICACION NO HABITACIONAL</t>
  </si>
  <si>
    <t>E00180105</t>
  </si>
  <si>
    <t>CONSTR DE SANITARIO CON BIOD CERRO PRIE</t>
  </si>
  <si>
    <t>E00180106</t>
  </si>
  <si>
    <t>CONSTR DE SANITARIO CON BIOD DURAZNO</t>
  </si>
  <si>
    <t>E00180107</t>
  </si>
  <si>
    <t>CONSTR DE SANITARIO CON BIOD PIEDRA GOR</t>
  </si>
  <si>
    <t>E00180108</t>
  </si>
  <si>
    <t>CONSTR DE SANITARIO CON BIOD ALAMOS</t>
  </si>
  <si>
    <t>E00180109</t>
  </si>
  <si>
    <t>CONSTR DE SANITARIO CON BIOD MANGAS CUA</t>
  </si>
  <si>
    <t>E00180110</t>
  </si>
  <si>
    <t>CONSTR DE SANITARIO CON BIOD APARTADERO</t>
  </si>
  <si>
    <t>E00180111</t>
  </si>
  <si>
    <t>CONSTR DE SANITARIO CON BIOD CHARCAS</t>
  </si>
  <si>
    <t>E00180112</t>
  </si>
  <si>
    <t>CONSTR DE SANITARIO CON BIOD LLANITOS</t>
  </si>
  <si>
    <t>E00180113</t>
  </si>
  <si>
    <t>CONSTR DE SANITARIO CON BIOD LAGUNITA</t>
  </si>
  <si>
    <t>E00180114</t>
  </si>
  <si>
    <t>CONSTR DE SANITARIO CON BIOD CHARCO</t>
  </si>
  <si>
    <t>E00180115</t>
  </si>
  <si>
    <t>CONSTR DE SANITARIO CON BIOD CHILARITO</t>
  </si>
  <si>
    <t>E00180117</t>
  </si>
  <si>
    <t>CONSTR DE SANITARIO CON BIOD TORBELLINO</t>
  </si>
  <si>
    <t>E00180220</t>
  </si>
  <si>
    <t>CONST CUARTO DORM 5 LOCALIDADES</t>
  </si>
  <si>
    <t>EDIFICACION HABITACIONAL</t>
  </si>
  <si>
    <t>E00180221</t>
  </si>
  <si>
    <t>CONST CUARTO DORM 4 LOCALIDADES</t>
  </si>
  <si>
    <t>K000101</t>
  </si>
  <si>
    <t>CONSTRUCCION CALLE CONCRE LOC ATARJEA C ZARAGOZA</t>
  </si>
  <si>
    <t>DIV DE TERRENOS Y CONSTR DE OBRAS DE URBANIZACION</t>
  </si>
  <si>
    <t>K000102</t>
  </si>
  <si>
    <t>CONSTRUCCION CALLE CONCRE LOC CERRO PRIETO C CHARQ</t>
  </si>
  <si>
    <t>K000103</t>
  </si>
  <si>
    <t>CONSTRUCCION CALLE CONCRE LOC CHILARITO ACCE ALTER</t>
  </si>
  <si>
    <t>K000104</t>
  </si>
  <si>
    <t>CONSTRUCCION CALLE CONCRE LOC LLANITOS C PRINCIPAL</t>
  </si>
  <si>
    <t>K000105</t>
  </si>
  <si>
    <t>REHABILITACION CAMINO RURAL LA GUNITA</t>
  </si>
  <si>
    <t>CONSTRUCCION DE VIAS DE COMUNICACION</t>
  </si>
  <si>
    <t>K000201</t>
  </si>
  <si>
    <t>CONST ELECTRIF ALAMOS C PARROQUIA</t>
  </si>
  <si>
    <t>CONS D OBRS P EL ABS DE AGUA, PETRO, GS, ELE Y TEL</t>
  </si>
  <si>
    <t>K000202</t>
  </si>
  <si>
    <t>CONST ELECTRIF MANGAS CUA C PRINC</t>
  </si>
  <si>
    <t>K000203</t>
  </si>
  <si>
    <t>CONST ELECTRIF ATARJEA CALLEJ GUSTAVO</t>
  </si>
  <si>
    <t>K000204</t>
  </si>
  <si>
    <t>CONST ELECTRIF ALAMOS TELESECUND</t>
  </si>
  <si>
    <t>K000205</t>
  </si>
  <si>
    <t>AMPLIA ELECTRIF LLANITOS CALLE CANC</t>
  </si>
  <si>
    <t>K000206</t>
  </si>
  <si>
    <t>AMPLIA ELECTRIF ATARJEA RUMBO BANCO</t>
  </si>
  <si>
    <t>K000207</t>
  </si>
  <si>
    <t>AMPLIA ELECTRIF TAPONA RUMBO RAN</t>
  </si>
  <si>
    <t>K000301</t>
  </si>
  <si>
    <t>REMOD ACCESO CAB ARCO BIENV 3RA ET</t>
  </si>
  <si>
    <t>Municipio de Atarjea, Gto.
Programas y Proyectos de Inversión
Del 1 de Enero al 31 de Marzo de 2023</t>
  </si>
  <si>
    <t>Maria Elena Ramos Loyola</t>
  </si>
  <si>
    <t>C.P. Celina Lopez Martinez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</si>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</sst>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571500</xdr:colOff>
      <xdr:row>0</xdr:row>
      <xdr:rowOff>784412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65" y="0"/>
          <a:ext cx="1479176" cy="78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tabSelected="1" view="pageBreakPreview" zoomScale="85" zoomScaleNormal="100" zoomScaleSheetLayoutView="85" workbookViewId="0">
      <selection activeCell="D9" sqref="D9:D1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7" width="14.28515625" style="1" customWidth="1"/>
    <col min="8" max="8" width="14.140625" style="1" customWidth="1"/>
    <col min="9" max="9" width="13.42578125" style="1" customWidth="1"/>
    <col min="10" max="10" width="14.140625" style="1" customWidth="1"/>
    <col min="11" max="11" width="14.28515625" style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66" customHeight="1" x14ac:dyDescent="0.2">
      <c r="B1" s="70" t="s">
        <v>106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ht="22.5" x14ac:dyDescent="0.2">
      <c r="B9" s="32" t="s">
        <v>21</v>
      </c>
      <c r="C9" s="33"/>
      <c r="D9" s="34" t="s">
        <v>22</v>
      </c>
      <c r="E9" s="29">
        <v>5110</v>
      </c>
      <c r="F9" s="30" t="s">
        <v>23</v>
      </c>
      <c r="G9" s="35">
        <f>+H9</f>
        <v>0</v>
      </c>
      <c r="H9" s="36">
        <v>0</v>
      </c>
      <c r="I9" s="36">
        <v>4500</v>
      </c>
      <c r="J9" s="36">
        <v>4478.76</v>
      </c>
      <c r="K9" s="36">
        <v>4478.76</v>
      </c>
      <c r="L9" s="37">
        <f>IFERROR(K9/H9,0)</f>
        <v>0</v>
      </c>
      <c r="M9" s="38">
        <f>IFERROR(K9/I9,0)</f>
        <v>0.99528000000000005</v>
      </c>
    </row>
    <row r="10" spans="2:13" ht="22.5" x14ac:dyDescent="0.2">
      <c r="B10" s="32"/>
      <c r="C10" s="33"/>
      <c r="D10" s="34"/>
      <c r="E10" s="29">
        <v>5150</v>
      </c>
      <c r="F10" s="30" t="s">
        <v>24</v>
      </c>
      <c r="G10" s="35">
        <f>+H10</f>
        <v>0</v>
      </c>
      <c r="H10" s="36">
        <v>0</v>
      </c>
      <c r="I10" s="36">
        <v>13360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 t="s">
        <v>25</v>
      </c>
      <c r="C11" s="33"/>
      <c r="D11" s="34"/>
      <c r="E11" s="29">
        <v>5650</v>
      </c>
      <c r="F11" s="30" t="s">
        <v>26</v>
      </c>
      <c r="G11" s="35">
        <f>+H11</f>
        <v>0</v>
      </c>
      <c r="H11" s="36">
        <v>0</v>
      </c>
      <c r="I11" s="36">
        <v>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ht="22.5" x14ac:dyDescent="0.2">
      <c r="B12" s="32" t="s">
        <v>27</v>
      </c>
      <c r="C12" s="33"/>
      <c r="D12" s="34" t="s">
        <v>28</v>
      </c>
      <c r="E12" s="29">
        <v>5150</v>
      </c>
      <c r="F12" s="30" t="s">
        <v>24</v>
      </c>
      <c r="G12" s="35">
        <f>+H12</f>
        <v>0</v>
      </c>
      <c r="H12" s="36">
        <v>0</v>
      </c>
      <c r="I12" s="36">
        <v>12990</v>
      </c>
      <c r="J12" s="36">
        <v>12990</v>
      </c>
      <c r="K12" s="36">
        <v>12990</v>
      </c>
      <c r="L12" s="37">
        <f>IFERROR(K12/H12,0)</f>
        <v>0</v>
      </c>
      <c r="M12" s="38">
        <f>IFERROR(K12/I12,0)</f>
        <v>1</v>
      </c>
    </row>
    <row r="13" spans="2:13" ht="22.5" x14ac:dyDescent="0.2">
      <c r="B13" s="32" t="s">
        <v>29</v>
      </c>
      <c r="C13" s="33"/>
      <c r="D13" s="34" t="s">
        <v>30</v>
      </c>
      <c r="E13" s="29">
        <v>5150</v>
      </c>
      <c r="F13" s="30" t="s">
        <v>24</v>
      </c>
      <c r="G13" s="35">
        <f>+H13</f>
        <v>0</v>
      </c>
      <c r="H13" s="36">
        <v>0</v>
      </c>
      <c r="I13" s="36">
        <v>12990</v>
      </c>
      <c r="J13" s="36">
        <v>12990</v>
      </c>
      <c r="K13" s="36">
        <v>12990</v>
      </c>
      <c r="L13" s="37">
        <f>IFERROR(K13/H13,0)</f>
        <v>0</v>
      </c>
      <c r="M13" s="38">
        <f>IFERROR(K13/I13,0)</f>
        <v>1</v>
      </c>
    </row>
    <row r="14" spans="2:13" x14ac:dyDescent="0.2">
      <c r="B14" s="32" t="s">
        <v>31</v>
      </c>
      <c r="C14" s="33"/>
      <c r="D14" s="34" t="s">
        <v>32</v>
      </c>
      <c r="E14" s="29">
        <v>5650</v>
      </c>
      <c r="F14" s="30" t="s">
        <v>26</v>
      </c>
      <c r="G14" s="35">
        <f>+H14</f>
        <v>7350</v>
      </c>
      <c r="H14" s="36">
        <v>7350</v>
      </c>
      <c r="I14" s="36">
        <v>7350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5670</v>
      </c>
      <c r="F15" s="30" t="s">
        <v>33</v>
      </c>
      <c r="G15" s="35">
        <f>+H15</f>
        <v>0</v>
      </c>
      <c r="H15" s="36">
        <v>0</v>
      </c>
      <c r="I15" s="36">
        <v>10200</v>
      </c>
      <c r="J15" s="36">
        <v>10183.370000000001</v>
      </c>
      <c r="K15" s="36">
        <v>10183.370000000001</v>
      </c>
      <c r="L15" s="37">
        <f>IFERROR(K15/H15,0)</f>
        <v>0</v>
      </c>
      <c r="M15" s="38">
        <f>IFERROR(K15/I15,0)</f>
        <v>0.99836960784313733</v>
      </c>
    </row>
    <row r="16" spans="2:13" ht="22.5" x14ac:dyDescent="0.2">
      <c r="B16" s="32" t="s">
        <v>34</v>
      </c>
      <c r="C16" s="33"/>
      <c r="D16" s="34" t="s">
        <v>35</v>
      </c>
      <c r="E16" s="29">
        <v>5110</v>
      </c>
      <c r="F16" s="30" t="s">
        <v>23</v>
      </c>
      <c r="G16" s="35">
        <f>+H16</f>
        <v>0</v>
      </c>
      <c r="H16" s="36">
        <v>0</v>
      </c>
      <c r="I16" s="36">
        <v>6350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ht="22.5" x14ac:dyDescent="0.2">
      <c r="B17" s="32" t="s">
        <v>36</v>
      </c>
      <c r="C17" s="33"/>
      <c r="D17" s="34" t="s">
        <v>37</v>
      </c>
      <c r="E17" s="29">
        <v>5110</v>
      </c>
      <c r="F17" s="30" t="s">
        <v>23</v>
      </c>
      <c r="G17" s="35">
        <f>+H17</f>
        <v>0</v>
      </c>
      <c r="H17" s="36">
        <v>0</v>
      </c>
      <c r="I17" s="36">
        <v>5336</v>
      </c>
      <c r="J17" s="36">
        <v>5336</v>
      </c>
      <c r="K17" s="36">
        <v>5336</v>
      </c>
      <c r="L17" s="37">
        <f>IFERROR(K17/H17,0)</f>
        <v>0</v>
      </c>
      <c r="M17" s="38">
        <f>IFERROR(K17/I17,0)</f>
        <v>1</v>
      </c>
    </row>
    <row r="18" spans="2:13" x14ac:dyDescent="0.2">
      <c r="B18" s="32"/>
      <c r="C18" s="33"/>
      <c r="D18" s="34"/>
      <c r="E18" s="29">
        <v>5650</v>
      </c>
      <c r="F18" s="30" t="s">
        <v>26</v>
      </c>
      <c r="G18" s="35">
        <f>+H18</f>
        <v>0</v>
      </c>
      <c r="H18" s="36">
        <v>0</v>
      </c>
      <c r="I18" s="36">
        <v>0</v>
      </c>
      <c r="J18" s="36">
        <v>2414.89</v>
      </c>
      <c r="K18" s="36">
        <v>2414.89</v>
      </c>
      <c r="L18" s="37">
        <f>IFERROR(K18/H18,0)</f>
        <v>0</v>
      </c>
      <c r="M18" s="38">
        <f>IFERROR(K18/I18,0)</f>
        <v>0</v>
      </c>
    </row>
    <row r="19" spans="2:13" ht="22.5" x14ac:dyDescent="0.2">
      <c r="B19" s="32" t="s">
        <v>38</v>
      </c>
      <c r="C19" s="33"/>
      <c r="D19" s="34" t="s">
        <v>39</v>
      </c>
      <c r="E19" s="29">
        <v>5110</v>
      </c>
      <c r="F19" s="30" t="s">
        <v>23</v>
      </c>
      <c r="G19" s="35">
        <f>+H19</f>
        <v>0</v>
      </c>
      <c r="H19" s="36">
        <v>0</v>
      </c>
      <c r="I19" s="36">
        <v>1500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ht="22.5" x14ac:dyDescent="0.2">
      <c r="B20" s="32" t="s">
        <v>40</v>
      </c>
      <c r="C20" s="33"/>
      <c r="D20" s="34" t="s">
        <v>41</v>
      </c>
      <c r="E20" s="29">
        <v>5150</v>
      </c>
      <c r="F20" s="30" t="s">
        <v>24</v>
      </c>
      <c r="G20" s="35">
        <f>+H20</f>
        <v>0</v>
      </c>
      <c r="H20" s="36">
        <v>0</v>
      </c>
      <c r="I20" s="36">
        <v>27998</v>
      </c>
      <c r="J20" s="36">
        <v>0</v>
      </c>
      <c r="K20" s="36">
        <v>0</v>
      </c>
      <c r="L20" s="37">
        <f>IFERROR(K20/H20,0)</f>
        <v>0</v>
      </c>
      <c r="M20" s="38">
        <f>IFERROR(K20/I20,0)</f>
        <v>0</v>
      </c>
    </row>
    <row r="21" spans="2:13" x14ac:dyDescent="0.2">
      <c r="B21" s="32"/>
      <c r="C21" s="33"/>
      <c r="D21" s="34"/>
      <c r="E21" s="29">
        <v>5650</v>
      </c>
      <c r="F21" s="30" t="s">
        <v>26</v>
      </c>
      <c r="G21" s="35">
        <f>+H21</f>
        <v>0</v>
      </c>
      <c r="H21" s="36">
        <v>0</v>
      </c>
      <c r="I21" s="36">
        <v>0</v>
      </c>
      <c r="J21" s="36">
        <v>2414.89</v>
      </c>
      <c r="K21" s="36">
        <v>2414.89</v>
      </c>
      <c r="L21" s="37">
        <f>IFERROR(K21/H21,0)</f>
        <v>0</v>
      </c>
      <c r="M21" s="38">
        <f>IFERROR(K21/I21,0)</f>
        <v>0</v>
      </c>
    </row>
    <row r="22" spans="2:13" ht="13.15" x14ac:dyDescent="0.25">
      <c r="B22" s="32"/>
      <c r="C22" s="33"/>
      <c r="D22" s="34"/>
      <c r="E22" s="39"/>
      <c r="F22" s="40"/>
      <c r="G22" s="44"/>
      <c r="H22" s="44"/>
      <c r="I22" s="44"/>
      <c r="J22" s="44"/>
      <c r="K22" s="44"/>
      <c r="L22" s="41"/>
      <c r="M22" s="42"/>
    </row>
    <row r="23" spans="2:13" ht="13.15" x14ac:dyDescent="0.25">
      <c r="B23" s="32"/>
      <c r="C23" s="33"/>
      <c r="D23" s="27"/>
      <c r="E23" s="43"/>
      <c r="F23" s="27"/>
      <c r="G23" s="27"/>
      <c r="H23" s="27"/>
      <c r="I23" s="27"/>
      <c r="J23" s="27"/>
      <c r="K23" s="27"/>
      <c r="L23" s="27"/>
      <c r="M23" s="28"/>
    </row>
    <row r="24" spans="2:13" ht="13.15" customHeight="1" x14ac:dyDescent="0.2">
      <c r="B24" s="67" t="s">
        <v>14</v>
      </c>
      <c r="C24" s="68"/>
      <c r="D24" s="68"/>
      <c r="E24" s="68"/>
      <c r="F24" s="68"/>
      <c r="G24" s="7">
        <f>SUM(G9:G21)</f>
        <v>7350</v>
      </c>
      <c r="H24" s="7">
        <f>SUM(H9:H21)</f>
        <v>7350</v>
      </c>
      <c r="I24" s="7">
        <f>SUM(I9:I21)</f>
        <v>102574</v>
      </c>
      <c r="J24" s="7">
        <f>SUM(J9:J21)</f>
        <v>50807.91</v>
      </c>
      <c r="K24" s="7">
        <f>SUM(K9:K21)</f>
        <v>50807.91</v>
      </c>
      <c r="L24" s="8">
        <f>IFERROR(K24/H24,0)</f>
        <v>6.9126408163265314</v>
      </c>
      <c r="M24" s="9">
        <f>IFERROR(K24/I24,0)</f>
        <v>0.49532932322030926</v>
      </c>
    </row>
    <row r="25" spans="2:13" ht="4.9000000000000004" customHeight="1" x14ac:dyDescent="0.25">
      <c r="B25" s="32"/>
      <c r="C25" s="33"/>
      <c r="D25" s="27"/>
      <c r="E25" s="43"/>
      <c r="F25" s="27"/>
      <c r="G25" s="27"/>
      <c r="H25" s="27"/>
      <c r="I25" s="27"/>
      <c r="J25" s="27"/>
      <c r="K25" s="27"/>
      <c r="L25" s="27"/>
      <c r="M25" s="28"/>
    </row>
    <row r="26" spans="2:13" ht="13.15" customHeight="1" x14ac:dyDescent="0.2">
      <c r="B26" s="69" t="s">
        <v>15</v>
      </c>
      <c r="C26" s="66"/>
      <c r="D26" s="66"/>
      <c r="E26" s="21"/>
      <c r="F26" s="26"/>
      <c r="G26" s="27"/>
      <c r="H26" s="27"/>
      <c r="I26" s="27"/>
      <c r="J26" s="27"/>
      <c r="K26" s="27"/>
      <c r="L26" s="27"/>
      <c r="M26" s="28"/>
    </row>
    <row r="27" spans="2:13" ht="13.15" customHeight="1" x14ac:dyDescent="0.2">
      <c r="B27" s="25"/>
      <c r="C27" s="66" t="s">
        <v>16</v>
      </c>
      <c r="D27" s="66"/>
      <c r="E27" s="21"/>
      <c r="F27" s="26"/>
      <c r="G27" s="27"/>
      <c r="H27" s="27"/>
      <c r="I27" s="27"/>
      <c r="J27" s="27"/>
      <c r="K27" s="27"/>
      <c r="L27" s="27"/>
      <c r="M27" s="28"/>
    </row>
    <row r="28" spans="2:13" ht="6" customHeight="1" x14ac:dyDescent="0.25">
      <c r="B28" s="45"/>
      <c r="C28" s="46"/>
      <c r="D28" s="46"/>
      <c r="E28" s="39"/>
      <c r="F28" s="46"/>
      <c r="G28" s="27"/>
      <c r="H28" s="27"/>
      <c r="I28" s="27"/>
      <c r="J28" s="27"/>
      <c r="K28" s="27"/>
      <c r="L28" s="27"/>
      <c r="M28" s="28"/>
    </row>
    <row r="29" spans="2:13" ht="22.5" x14ac:dyDescent="0.2">
      <c r="B29" s="32" t="s">
        <v>36</v>
      </c>
      <c r="C29" s="33"/>
      <c r="D29" s="27" t="s">
        <v>42</v>
      </c>
      <c r="E29" s="43">
        <v>6160</v>
      </c>
      <c r="F29" s="27" t="s">
        <v>43</v>
      </c>
      <c r="G29" s="35">
        <f>+H29</f>
        <v>43859595.969999999</v>
      </c>
      <c r="H29" s="36">
        <v>43859595.969999999</v>
      </c>
      <c r="I29" s="36">
        <v>49490075.799999997</v>
      </c>
      <c r="J29" s="36">
        <v>0</v>
      </c>
      <c r="K29" s="36">
        <v>0</v>
      </c>
      <c r="L29" s="37">
        <f>IFERROR(K29/H29,0)</f>
        <v>0</v>
      </c>
      <c r="M29" s="38">
        <f>IFERROR(K29/I29,0)</f>
        <v>0</v>
      </c>
    </row>
    <row r="30" spans="2:13" ht="22.5" x14ac:dyDescent="0.2">
      <c r="B30" s="32"/>
      <c r="C30" s="33"/>
      <c r="D30" s="27"/>
      <c r="E30" s="43">
        <v>6310</v>
      </c>
      <c r="F30" s="27" t="s">
        <v>44</v>
      </c>
      <c r="G30" s="35">
        <f>+H30</f>
        <v>84000</v>
      </c>
      <c r="H30" s="36">
        <v>84000</v>
      </c>
      <c r="I30" s="36">
        <v>84000</v>
      </c>
      <c r="J30" s="36">
        <v>12760</v>
      </c>
      <c r="K30" s="36">
        <v>12760</v>
      </c>
      <c r="L30" s="37">
        <f>IFERROR(K30/H30,0)</f>
        <v>0.1519047619047619</v>
      </c>
      <c r="M30" s="38">
        <f>IFERROR(K30/I30,0)</f>
        <v>0.1519047619047619</v>
      </c>
    </row>
    <row r="31" spans="2:13" x14ac:dyDescent="0.2">
      <c r="B31" s="32" t="s">
        <v>45</v>
      </c>
      <c r="C31" s="33"/>
      <c r="D31" s="27" t="s">
        <v>46</v>
      </c>
      <c r="E31" s="43">
        <v>6120</v>
      </c>
      <c r="F31" s="27" t="s">
        <v>47</v>
      </c>
      <c r="G31" s="35">
        <f>+H31</f>
        <v>0</v>
      </c>
      <c r="H31" s="36">
        <v>0</v>
      </c>
      <c r="I31" s="36">
        <v>32297.47</v>
      </c>
      <c r="J31" s="36">
        <v>32297.47</v>
      </c>
      <c r="K31" s="36">
        <v>32297.47</v>
      </c>
      <c r="L31" s="37">
        <f>IFERROR(K31/H31,0)</f>
        <v>0</v>
      </c>
      <c r="M31" s="38">
        <f>IFERROR(K31/I31,0)</f>
        <v>1</v>
      </c>
    </row>
    <row r="32" spans="2:13" x14ac:dyDescent="0.2">
      <c r="B32" s="32" t="s">
        <v>48</v>
      </c>
      <c r="C32" s="33"/>
      <c r="D32" s="27" t="s">
        <v>49</v>
      </c>
      <c r="E32" s="43">
        <v>6120</v>
      </c>
      <c r="F32" s="27" t="s">
        <v>47</v>
      </c>
      <c r="G32" s="35">
        <f>+H32</f>
        <v>0</v>
      </c>
      <c r="H32" s="36">
        <v>0</v>
      </c>
      <c r="I32" s="36">
        <v>13057.04</v>
      </c>
      <c r="J32" s="36">
        <v>13057.04</v>
      </c>
      <c r="K32" s="36">
        <v>13057.04</v>
      </c>
      <c r="L32" s="37">
        <f>IFERROR(K32/H32,0)</f>
        <v>0</v>
      </c>
      <c r="M32" s="38">
        <f>IFERROR(K32/I32,0)</f>
        <v>1</v>
      </c>
    </row>
    <row r="33" spans="2:13" x14ac:dyDescent="0.2">
      <c r="B33" s="32" t="s">
        <v>50</v>
      </c>
      <c r="C33" s="33"/>
      <c r="D33" s="27" t="s">
        <v>51</v>
      </c>
      <c r="E33" s="43">
        <v>6120</v>
      </c>
      <c r="F33" s="27" t="s">
        <v>47</v>
      </c>
      <c r="G33" s="35">
        <f>+H33</f>
        <v>0</v>
      </c>
      <c r="H33" s="36">
        <v>0</v>
      </c>
      <c r="I33" s="36">
        <v>13057.04</v>
      </c>
      <c r="J33" s="36">
        <v>13057.04</v>
      </c>
      <c r="K33" s="36">
        <v>13057.04</v>
      </c>
      <c r="L33" s="37">
        <f>IFERROR(K33/H33,0)</f>
        <v>0</v>
      </c>
      <c r="M33" s="38">
        <f>IFERROR(K33/I33,0)</f>
        <v>1</v>
      </c>
    </row>
    <row r="34" spans="2:13" x14ac:dyDescent="0.2">
      <c r="B34" s="32" t="s">
        <v>52</v>
      </c>
      <c r="C34" s="33"/>
      <c r="D34" s="27" t="s">
        <v>53</v>
      </c>
      <c r="E34" s="43">
        <v>6120</v>
      </c>
      <c r="F34" s="27" t="s">
        <v>47</v>
      </c>
      <c r="G34" s="35">
        <f>+H34</f>
        <v>0</v>
      </c>
      <c r="H34" s="36">
        <v>0</v>
      </c>
      <c r="I34" s="36">
        <v>13057.04</v>
      </c>
      <c r="J34" s="36">
        <v>13057.04</v>
      </c>
      <c r="K34" s="36">
        <v>13057.04</v>
      </c>
      <c r="L34" s="37">
        <f>IFERROR(K34/H34,0)</f>
        <v>0</v>
      </c>
      <c r="M34" s="38">
        <f>IFERROR(K34/I34,0)</f>
        <v>1</v>
      </c>
    </row>
    <row r="35" spans="2:13" x14ac:dyDescent="0.2">
      <c r="B35" s="32" t="s">
        <v>54</v>
      </c>
      <c r="C35" s="33"/>
      <c r="D35" s="27" t="s">
        <v>55</v>
      </c>
      <c r="E35" s="43">
        <v>6120</v>
      </c>
      <c r="F35" s="27" t="s">
        <v>47</v>
      </c>
      <c r="G35" s="35">
        <f>+H35</f>
        <v>0</v>
      </c>
      <c r="H35" s="36">
        <v>0</v>
      </c>
      <c r="I35" s="36">
        <v>22677.27</v>
      </c>
      <c r="J35" s="36">
        <v>22677.27</v>
      </c>
      <c r="K35" s="36">
        <v>22677.27</v>
      </c>
      <c r="L35" s="37">
        <f>IFERROR(K35/H35,0)</f>
        <v>0</v>
      </c>
      <c r="M35" s="38">
        <f>IFERROR(K35/I35,0)</f>
        <v>1</v>
      </c>
    </row>
    <row r="36" spans="2:13" x14ac:dyDescent="0.2">
      <c r="B36" s="32" t="s">
        <v>56</v>
      </c>
      <c r="C36" s="33"/>
      <c r="D36" s="27" t="s">
        <v>57</v>
      </c>
      <c r="E36" s="43">
        <v>6120</v>
      </c>
      <c r="F36" s="27" t="s">
        <v>47</v>
      </c>
      <c r="G36" s="35">
        <f>+H36</f>
        <v>0</v>
      </c>
      <c r="H36" s="36">
        <v>0</v>
      </c>
      <c r="I36" s="36">
        <v>22677.27</v>
      </c>
      <c r="J36" s="36">
        <v>22677.27</v>
      </c>
      <c r="K36" s="36">
        <v>22677.27</v>
      </c>
      <c r="L36" s="37">
        <f>IFERROR(K36/H36,0)</f>
        <v>0</v>
      </c>
      <c r="M36" s="38">
        <f>IFERROR(K36/I36,0)</f>
        <v>1</v>
      </c>
    </row>
    <row r="37" spans="2:13" x14ac:dyDescent="0.2">
      <c r="B37" s="32" t="s">
        <v>58</v>
      </c>
      <c r="C37" s="33"/>
      <c r="D37" s="27" t="s">
        <v>59</v>
      </c>
      <c r="E37" s="43">
        <v>6120</v>
      </c>
      <c r="F37" s="27" t="s">
        <v>47</v>
      </c>
      <c r="G37" s="35">
        <f>+H37</f>
        <v>0</v>
      </c>
      <c r="H37" s="36">
        <v>0</v>
      </c>
      <c r="I37" s="36">
        <v>13057.04</v>
      </c>
      <c r="J37" s="36">
        <v>13057.04</v>
      </c>
      <c r="K37" s="36">
        <v>13057.04</v>
      </c>
      <c r="L37" s="37">
        <f>IFERROR(K37/H37,0)</f>
        <v>0</v>
      </c>
      <c r="M37" s="38">
        <f>IFERROR(K37/I37,0)</f>
        <v>1</v>
      </c>
    </row>
    <row r="38" spans="2:13" x14ac:dyDescent="0.2">
      <c r="B38" s="32" t="s">
        <v>60</v>
      </c>
      <c r="C38" s="33"/>
      <c r="D38" s="27" t="s">
        <v>61</v>
      </c>
      <c r="E38" s="43">
        <v>6120</v>
      </c>
      <c r="F38" s="27" t="s">
        <v>47</v>
      </c>
      <c r="G38" s="35">
        <f>+H38</f>
        <v>0</v>
      </c>
      <c r="H38" s="36">
        <v>0</v>
      </c>
      <c r="I38" s="36">
        <v>13057.04</v>
      </c>
      <c r="J38" s="36">
        <v>13057.04</v>
      </c>
      <c r="K38" s="36">
        <v>13057.04</v>
      </c>
      <c r="L38" s="37">
        <f>IFERROR(K38/H38,0)</f>
        <v>0</v>
      </c>
      <c r="M38" s="38">
        <f>IFERROR(K38/I38,0)</f>
        <v>1</v>
      </c>
    </row>
    <row r="39" spans="2:13" x14ac:dyDescent="0.2">
      <c r="B39" s="32" t="s">
        <v>62</v>
      </c>
      <c r="C39" s="33"/>
      <c r="D39" s="27" t="s">
        <v>63</v>
      </c>
      <c r="E39" s="43">
        <v>6120</v>
      </c>
      <c r="F39" s="27" t="s">
        <v>47</v>
      </c>
      <c r="G39" s="35">
        <f>+H39</f>
        <v>0</v>
      </c>
      <c r="H39" s="36">
        <v>0</v>
      </c>
      <c r="I39" s="36">
        <v>13057.04</v>
      </c>
      <c r="J39" s="36">
        <v>13057.04</v>
      </c>
      <c r="K39" s="36">
        <v>13057.04</v>
      </c>
      <c r="L39" s="37">
        <f>IFERROR(K39/H39,0)</f>
        <v>0</v>
      </c>
      <c r="M39" s="38">
        <f>IFERROR(K39/I39,0)</f>
        <v>1</v>
      </c>
    </row>
    <row r="40" spans="2:13" x14ac:dyDescent="0.2">
      <c r="B40" s="32" t="s">
        <v>64</v>
      </c>
      <c r="C40" s="33"/>
      <c r="D40" s="27" t="s">
        <v>65</v>
      </c>
      <c r="E40" s="43">
        <v>6120</v>
      </c>
      <c r="F40" s="27" t="s">
        <v>47</v>
      </c>
      <c r="G40" s="35">
        <f>+H40</f>
        <v>0</v>
      </c>
      <c r="H40" s="36">
        <v>0</v>
      </c>
      <c r="I40" s="36">
        <v>13057.04</v>
      </c>
      <c r="J40" s="36">
        <v>13057.04</v>
      </c>
      <c r="K40" s="36">
        <v>13057.04</v>
      </c>
      <c r="L40" s="37">
        <f>IFERROR(K40/H40,0)</f>
        <v>0</v>
      </c>
      <c r="M40" s="38">
        <f>IFERROR(K40/I40,0)</f>
        <v>1</v>
      </c>
    </row>
    <row r="41" spans="2:13" x14ac:dyDescent="0.2">
      <c r="B41" s="32" t="s">
        <v>66</v>
      </c>
      <c r="C41" s="33"/>
      <c r="D41" s="27" t="s">
        <v>67</v>
      </c>
      <c r="E41" s="43">
        <v>6120</v>
      </c>
      <c r="F41" s="27" t="s">
        <v>47</v>
      </c>
      <c r="G41" s="35">
        <f>+H41</f>
        <v>0</v>
      </c>
      <c r="H41" s="36">
        <v>0</v>
      </c>
      <c r="I41" s="36">
        <v>32297.47</v>
      </c>
      <c r="J41" s="36">
        <v>32297.47</v>
      </c>
      <c r="K41" s="36">
        <v>32297.47</v>
      </c>
      <c r="L41" s="37">
        <f>IFERROR(K41/H41,0)</f>
        <v>0</v>
      </c>
      <c r="M41" s="38">
        <f>IFERROR(K41/I41,0)</f>
        <v>1</v>
      </c>
    </row>
    <row r="42" spans="2:13" x14ac:dyDescent="0.2">
      <c r="B42" s="32" t="s">
        <v>68</v>
      </c>
      <c r="C42" s="33"/>
      <c r="D42" s="27" t="s">
        <v>69</v>
      </c>
      <c r="E42" s="43">
        <v>6120</v>
      </c>
      <c r="F42" s="27" t="s">
        <v>47</v>
      </c>
      <c r="G42" s="35">
        <f>+H42</f>
        <v>0</v>
      </c>
      <c r="H42" s="36">
        <v>0</v>
      </c>
      <c r="I42" s="36">
        <v>13057.04</v>
      </c>
      <c r="J42" s="36">
        <v>13057.04</v>
      </c>
      <c r="K42" s="36">
        <v>13057.04</v>
      </c>
      <c r="L42" s="37">
        <f>IFERROR(K42/H42,0)</f>
        <v>0</v>
      </c>
      <c r="M42" s="38">
        <f>IFERROR(K42/I42,0)</f>
        <v>1</v>
      </c>
    </row>
    <row r="43" spans="2:13" x14ac:dyDescent="0.2">
      <c r="B43" s="32" t="s">
        <v>70</v>
      </c>
      <c r="C43" s="33"/>
      <c r="D43" s="27" t="s">
        <v>71</v>
      </c>
      <c r="E43" s="43">
        <v>6120</v>
      </c>
      <c r="F43" s="27" t="s">
        <v>47</v>
      </c>
      <c r="G43" s="35">
        <f>+H43</f>
        <v>0</v>
      </c>
      <c r="H43" s="36">
        <v>0</v>
      </c>
      <c r="I43" s="36">
        <v>13057.04</v>
      </c>
      <c r="J43" s="36">
        <v>13057.04</v>
      </c>
      <c r="K43" s="36">
        <v>13057.04</v>
      </c>
      <c r="L43" s="37">
        <f>IFERROR(K43/H43,0)</f>
        <v>0</v>
      </c>
      <c r="M43" s="38">
        <f>IFERROR(K43/I43,0)</f>
        <v>1</v>
      </c>
    </row>
    <row r="44" spans="2:13" x14ac:dyDescent="0.2">
      <c r="B44" s="32" t="s">
        <v>72</v>
      </c>
      <c r="C44" s="33"/>
      <c r="D44" s="27" t="s">
        <v>73</v>
      </c>
      <c r="E44" s="43">
        <v>6110</v>
      </c>
      <c r="F44" s="27" t="s">
        <v>74</v>
      </c>
      <c r="G44" s="35">
        <f>+H44</f>
        <v>0</v>
      </c>
      <c r="H44" s="36">
        <v>0</v>
      </c>
      <c r="I44" s="36">
        <v>413722.32</v>
      </c>
      <c r="J44" s="36">
        <v>413722.32</v>
      </c>
      <c r="K44" s="36">
        <v>413722.32</v>
      </c>
      <c r="L44" s="37">
        <f>IFERROR(K44/H44,0)</f>
        <v>0</v>
      </c>
      <c r="M44" s="38">
        <f>IFERROR(K44/I44,0)</f>
        <v>1</v>
      </c>
    </row>
    <row r="45" spans="2:13" x14ac:dyDescent="0.2">
      <c r="B45" s="32" t="s">
        <v>75</v>
      </c>
      <c r="C45" s="33"/>
      <c r="D45" s="27" t="s">
        <v>76</v>
      </c>
      <c r="E45" s="43">
        <v>6110</v>
      </c>
      <c r="F45" s="27" t="s">
        <v>74</v>
      </c>
      <c r="G45" s="35">
        <f>+H45</f>
        <v>0</v>
      </c>
      <c r="H45" s="36">
        <v>0</v>
      </c>
      <c r="I45" s="36">
        <v>408672.05</v>
      </c>
      <c r="J45" s="36">
        <v>408672.05</v>
      </c>
      <c r="K45" s="36">
        <v>408672.05</v>
      </c>
      <c r="L45" s="37">
        <f>IFERROR(K45/H45,0)</f>
        <v>0</v>
      </c>
      <c r="M45" s="38">
        <f>IFERROR(K45/I45,0)</f>
        <v>1</v>
      </c>
    </row>
    <row r="46" spans="2:13" ht="22.5" x14ac:dyDescent="0.2">
      <c r="B46" s="32" t="s">
        <v>77</v>
      </c>
      <c r="C46" s="33"/>
      <c r="D46" s="27" t="s">
        <v>78</v>
      </c>
      <c r="E46" s="43">
        <v>6140</v>
      </c>
      <c r="F46" s="27" t="s">
        <v>79</v>
      </c>
      <c r="G46" s="35">
        <f>+H46</f>
        <v>0</v>
      </c>
      <c r="H46" s="36">
        <v>0</v>
      </c>
      <c r="I46" s="36">
        <v>2737743.99</v>
      </c>
      <c r="J46" s="36">
        <v>1696698.16</v>
      </c>
      <c r="K46" s="36">
        <v>1696698.16</v>
      </c>
      <c r="L46" s="37">
        <f>IFERROR(K46/H46,0)</f>
        <v>0</v>
      </c>
      <c r="M46" s="38">
        <f>IFERROR(K46/I46,0)</f>
        <v>0.61974317766651354</v>
      </c>
    </row>
    <row r="47" spans="2:13" ht="22.5" x14ac:dyDescent="0.2">
      <c r="B47" s="32" t="s">
        <v>80</v>
      </c>
      <c r="C47" s="33"/>
      <c r="D47" s="27" t="s">
        <v>81</v>
      </c>
      <c r="E47" s="43">
        <v>6140</v>
      </c>
      <c r="F47" s="27" t="s">
        <v>79</v>
      </c>
      <c r="G47" s="35">
        <f>+H47</f>
        <v>0</v>
      </c>
      <c r="H47" s="36">
        <v>0</v>
      </c>
      <c r="I47" s="36">
        <v>3309645.22</v>
      </c>
      <c r="J47" s="36">
        <v>3309645.22</v>
      </c>
      <c r="K47" s="36">
        <v>3309645.22</v>
      </c>
      <c r="L47" s="37">
        <f>IFERROR(K47/H47,0)</f>
        <v>0</v>
      </c>
      <c r="M47" s="38">
        <f>IFERROR(K47/I47,0)</f>
        <v>1</v>
      </c>
    </row>
    <row r="48" spans="2:13" ht="22.5" x14ac:dyDescent="0.2">
      <c r="B48" s="32" t="s">
        <v>82</v>
      </c>
      <c r="C48" s="33"/>
      <c r="D48" s="27" t="s">
        <v>83</v>
      </c>
      <c r="E48" s="43">
        <v>6140</v>
      </c>
      <c r="F48" s="27" t="s">
        <v>79</v>
      </c>
      <c r="G48" s="35">
        <f>+H48</f>
        <v>0</v>
      </c>
      <c r="H48" s="36">
        <v>0</v>
      </c>
      <c r="I48" s="36">
        <v>1387225.91</v>
      </c>
      <c r="J48" s="36">
        <v>1387225.91</v>
      </c>
      <c r="K48" s="36">
        <v>1387225.91</v>
      </c>
      <c r="L48" s="37">
        <f>IFERROR(K48/H48,0)</f>
        <v>0</v>
      </c>
      <c r="M48" s="38">
        <f>IFERROR(K48/I48,0)</f>
        <v>1</v>
      </c>
    </row>
    <row r="49" spans="2:13" ht="22.5" x14ac:dyDescent="0.2">
      <c r="B49" s="32" t="s">
        <v>84</v>
      </c>
      <c r="C49" s="33"/>
      <c r="D49" s="27" t="s">
        <v>85</v>
      </c>
      <c r="E49" s="43">
        <v>6140</v>
      </c>
      <c r="F49" s="27" t="s">
        <v>79</v>
      </c>
      <c r="G49" s="35">
        <f>+H49</f>
        <v>0</v>
      </c>
      <c r="H49" s="36">
        <v>0</v>
      </c>
      <c r="I49" s="36">
        <v>2176677.11</v>
      </c>
      <c r="J49" s="36">
        <v>2176677.11</v>
      </c>
      <c r="K49" s="36">
        <v>2176677.11</v>
      </c>
      <c r="L49" s="37">
        <f>IFERROR(K49/H49,0)</f>
        <v>0</v>
      </c>
      <c r="M49" s="38">
        <f>IFERROR(K49/I49,0)</f>
        <v>1</v>
      </c>
    </row>
    <row r="50" spans="2:13" x14ac:dyDescent="0.2">
      <c r="B50" s="32" t="s">
        <v>86</v>
      </c>
      <c r="C50" s="33"/>
      <c r="D50" s="27" t="s">
        <v>87</v>
      </c>
      <c r="E50" s="43">
        <v>6150</v>
      </c>
      <c r="F50" s="27" t="s">
        <v>88</v>
      </c>
      <c r="G50" s="35">
        <f>+H50</f>
        <v>0</v>
      </c>
      <c r="H50" s="36">
        <v>0</v>
      </c>
      <c r="I50" s="36">
        <v>7596.26</v>
      </c>
      <c r="J50" s="36">
        <v>7596.26</v>
      </c>
      <c r="K50" s="36">
        <v>7596.26</v>
      </c>
      <c r="L50" s="37">
        <f>IFERROR(K50/H50,0)</f>
        <v>0</v>
      </c>
      <c r="M50" s="38">
        <f>IFERROR(K50/I50,0)</f>
        <v>1</v>
      </c>
    </row>
    <row r="51" spans="2:13" x14ac:dyDescent="0.2">
      <c r="B51" s="32" t="s">
        <v>89</v>
      </c>
      <c r="C51" s="33"/>
      <c r="D51" s="27" t="s">
        <v>90</v>
      </c>
      <c r="E51" s="43">
        <v>6130</v>
      </c>
      <c r="F51" s="27" t="s">
        <v>91</v>
      </c>
      <c r="G51" s="35">
        <f>+H51</f>
        <v>0</v>
      </c>
      <c r="H51" s="36">
        <v>0</v>
      </c>
      <c r="I51" s="36">
        <v>153406.74</v>
      </c>
      <c r="J51" s="36">
        <v>153406.74</v>
      </c>
      <c r="K51" s="36">
        <v>153406.74</v>
      </c>
      <c r="L51" s="37">
        <f>IFERROR(K51/H51,0)</f>
        <v>0</v>
      </c>
      <c r="M51" s="38">
        <f>IFERROR(K51/I51,0)</f>
        <v>1</v>
      </c>
    </row>
    <row r="52" spans="2:13" x14ac:dyDescent="0.2">
      <c r="B52" s="32"/>
      <c r="C52" s="33"/>
      <c r="D52" s="27"/>
      <c r="E52" s="43">
        <v>6260</v>
      </c>
      <c r="F52" s="27" t="s">
        <v>43</v>
      </c>
      <c r="G52" s="35">
        <f>+H52</f>
        <v>0</v>
      </c>
      <c r="H52" s="36">
        <v>0</v>
      </c>
      <c r="I52" s="36">
        <v>0</v>
      </c>
      <c r="J52" s="36">
        <v>0</v>
      </c>
      <c r="K52" s="36">
        <v>0</v>
      </c>
      <c r="L52" s="37">
        <f>IFERROR(K52/H52,0)</f>
        <v>0</v>
      </c>
      <c r="M52" s="38">
        <f>IFERROR(K52/I52,0)</f>
        <v>0</v>
      </c>
    </row>
    <row r="53" spans="2:13" x14ac:dyDescent="0.2">
      <c r="B53" s="32" t="s">
        <v>92</v>
      </c>
      <c r="C53" s="33"/>
      <c r="D53" s="27" t="s">
        <v>93</v>
      </c>
      <c r="E53" s="43">
        <v>6130</v>
      </c>
      <c r="F53" s="27" t="s">
        <v>91</v>
      </c>
      <c r="G53" s="35">
        <f>+H53</f>
        <v>0</v>
      </c>
      <c r="H53" s="36">
        <v>0</v>
      </c>
      <c r="I53" s="36">
        <v>66476.160000000003</v>
      </c>
      <c r="J53" s="36">
        <v>66476.160000000003</v>
      </c>
      <c r="K53" s="36">
        <v>66476.160000000003</v>
      </c>
      <c r="L53" s="37">
        <f>IFERROR(K53/H53,0)</f>
        <v>0</v>
      </c>
      <c r="M53" s="38">
        <f>IFERROR(K53/I53,0)</f>
        <v>1</v>
      </c>
    </row>
    <row r="54" spans="2:13" x14ac:dyDescent="0.2">
      <c r="B54" s="32"/>
      <c r="C54" s="33"/>
      <c r="D54" s="27"/>
      <c r="E54" s="43">
        <v>6260</v>
      </c>
      <c r="F54" s="27" t="s">
        <v>43</v>
      </c>
      <c r="G54" s="35">
        <f>+H54</f>
        <v>0</v>
      </c>
      <c r="H54" s="36">
        <v>0</v>
      </c>
      <c r="I54" s="36">
        <v>0</v>
      </c>
      <c r="J54" s="36">
        <v>0</v>
      </c>
      <c r="K54" s="36">
        <v>0</v>
      </c>
      <c r="L54" s="37">
        <f>IFERROR(K54/H54,0)</f>
        <v>0</v>
      </c>
      <c r="M54" s="38">
        <f>IFERROR(K54/I54,0)</f>
        <v>0</v>
      </c>
    </row>
    <row r="55" spans="2:13" x14ac:dyDescent="0.2">
      <c r="B55" s="32" t="s">
        <v>94</v>
      </c>
      <c r="C55" s="33"/>
      <c r="D55" s="27" t="s">
        <v>95</v>
      </c>
      <c r="E55" s="43">
        <v>6130</v>
      </c>
      <c r="F55" s="27" t="s">
        <v>91</v>
      </c>
      <c r="G55" s="35">
        <f>+H55</f>
        <v>0</v>
      </c>
      <c r="H55" s="36">
        <v>0</v>
      </c>
      <c r="I55" s="36">
        <v>98859.18</v>
      </c>
      <c r="J55" s="36">
        <v>98859.18</v>
      </c>
      <c r="K55" s="36">
        <v>98859.18</v>
      </c>
      <c r="L55" s="37">
        <f>IFERROR(K55/H55,0)</f>
        <v>0</v>
      </c>
      <c r="M55" s="38">
        <f>IFERROR(K55/I55,0)</f>
        <v>1</v>
      </c>
    </row>
    <row r="56" spans="2:13" x14ac:dyDescent="0.2">
      <c r="B56" s="32" t="s">
        <v>96</v>
      </c>
      <c r="C56" s="33"/>
      <c r="D56" s="27" t="s">
        <v>97</v>
      </c>
      <c r="E56" s="43">
        <v>6130</v>
      </c>
      <c r="F56" s="27" t="s">
        <v>91</v>
      </c>
      <c r="G56" s="35">
        <f>+H56</f>
        <v>0</v>
      </c>
      <c r="H56" s="36">
        <v>0</v>
      </c>
      <c r="I56" s="36">
        <v>105573.59</v>
      </c>
      <c r="J56" s="36">
        <v>105573.59</v>
      </c>
      <c r="K56" s="36">
        <v>105573.59</v>
      </c>
      <c r="L56" s="37">
        <f>IFERROR(K56/H56,0)</f>
        <v>0</v>
      </c>
      <c r="M56" s="38">
        <f>IFERROR(K56/I56,0)</f>
        <v>1</v>
      </c>
    </row>
    <row r="57" spans="2:13" x14ac:dyDescent="0.2">
      <c r="B57" s="32"/>
      <c r="C57" s="33"/>
      <c r="D57" s="27"/>
      <c r="E57" s="43">
        <v>6260</v>
      </c>
      <c r="F57" s="27" t="s">
        <v>43</v>
      </c>
      <c r="G57" s="35">
        <f>+H57</f>
        <v>0</v>
      </c>
      <c r="H57" s="36">
        <v>0</v>
      </c>
      <c r="I57" s="36">
        <v>0</v>
      </c>
      <c r="J57" s="36">
        <v>0</v>
      </c>
      <c r="K57" s="36">
        <v>0</v>
      </c>
      <c r="L57" s="37">
        <f>IFERROR(K57/H57,0)</f>
        <v>0</v>
      </c>
      <c r="M57" s="38">
        <f>IFERROR(K57/I57,0)</f>
        <v>0</v>
      </c>
    </row>
    <row r="58" spans="2:13" x14ac:dyDescent="0.2">
      <c r="B58" s="32" t="s">
        <v>98</v>
      </c>
      <c r="C58" s="33"/>
      <c r="D58" s="27" t="s">
        <v>99</v>
      </c>
      <c r="E58" s="43">
        <v>6130</v>
      </c>
      <c r="F58" s="27" t="s">
        <v>91</v>
      </c>
      <c r="G58" s="35">
        <f>+H58</f>
        <v>0</v>
      </c>
      <c r="H58" s="36">
        <v>0</v>
      </c>
      <c r="I58" s="36">
        <v>568671.79</v>
      </c>
      <c r="J58" s="36">
        <v>568671.79</v>
      </c>
      <c r="K58" s="36">
        <v>568671.79</v>
      </c>
      <c r="L58" s="37">
        <f>IFERROR(K58/H58,0)</f>
        <v>0</v>
      </c>
      <c r="M58" s="38">
        <f>IFERROR(K58/I58,0)</f>
        <v>1</v>
      </c>
    </row>
    <row r="59" spans="2:13" x14ac:dyDescent="0.2">
      <c r="B59" s="32"/>
      <c r="C59" s="33"/>
      <c r="D59" s="27"/>
      <c r="E59" s="43">
        <v>6260</v>
      </c>
      <c r="F59" s="27" t="s">
        <v>43</v>
      </c>
      <c r="G59" s="35">
        <f>+H59</f>
        <v>0</v>
      </c>
      <c r="H59" s="36">
        <v>0</v>
      </c>
      <c r="I59" s="36">
        <v>0</v>
      </c>
      <c r="J59" s="36">
        <v>0</v>
      </c>
      <c r="K59" s="36">
        <v>0</v>
      </c>
      <c r="L59" s="37">
        <f>IFERROR(K59/H59,0)</f>
        <v>0</v>
      </c>
      <c r="M59" s="38">
        <f>IFERROR(K59/I59,0)</f>
        <v>0</v>
      </c>
    </row>
    <row r="60" spans="2:13" x14ac:dyDescent="0.2">
      <c r="B60" s="32" t="s">
        <v>100</v>
      </c>
      <c r="C60" s="33"/>
      <c r="D60" s="27" t="s">
        <v>101</v>
      </c>
      <c r="E60" s="43">
        <v>6130</v>
      </c>
      <c r="F60" s="27" t="s">
        <v>91</v>
      </c>
      <c r="G60" s="35">
        <f>+H60</f>
        <v>0</v>
      </c>
      <c r="H60" s="36">
        <v>0</v>
      </c>
      <c r="I60" s="36">
        <v>498004.41</v>
      </c>
      <c r="J60" s="36">
        <v>498004.41</v>
      </c>
      <c r="K60" s="36">
        <v>498004.41</v>
      </c>
      <c r="L60" s="37">
        <f>IFERROR(K60/H60,0)</f>
        <v>0</v>
      </c>
      <c r="M60" s="38">
        <f>IFERROR(K60/I60,0)</f>
        <v>1</v>
      </c>
    </row>
    <row r="61" spans="2:13" x14ac:dyDescent="0.2">
      <c r="B61" s="32"/>
      <c r="C61" s="33"/>
      <c r="D61" s="27"/>
      <c r="E61" s="43">
        <v>6260</v>
      </c>
      <c r="F61" s="27" t="s">
        <v>43</v>
      </c>
      <c r="G61" s="35">
        <f>+H61</f>
        <v>0</v>
      </c>
      <c r="H61" s="36">
        <v>0</v>
      </c>
      <c r="I61" s="36">
        <v>0</v>
      </c>
      <c r="J61" s="36">
        <v>0</v>
      </c>
      <c r="K61" s="36">
        <v>0</v>
      </c>
      <c r="L61" s="37">
        <f>IFERROR(K61/H61,0)</f>
        <v>0</v>
      </c>
      <c r="M61" s="38">
        <f>IFERROR(K61/I61,0)</f>
        <v>0</v>
      </c>
    </row>
    <row r="62" spans="2:13" x14ac:dyDescent="0.2">
      <c r="B62" s="32" t="s">
        <v>102</v>
      </c>
      <c r="C62" s="33"/>
      <c r="D62" s="27" t="s">
        <v>103</v>
      </c>
      <c r="E62" s="43">
        <v>6130</v>
      </c>
      <c r="F62" s="27" t="s">
        <v>91</v>
      </c>
      <c r="G62" s="35">
        <f>+H62</f>
        <v>0</v>
      </c>
      <c r="H62" s="36">
        <v>0</v>
      </c>
      <c r="I62" s="36">
        <v>608184.05000000005</v>
      </c>
      <c r="J62" s="36">
        <v>608184.05000000005</v>
      </c>
      <c r="K62" s="36">
        <v>608184.05000000005</v>
      </c>
      <c r="L62" s="37">
        <f>IFERROR(K62/H62,0)</f>
        <v>0</v>
      </c>
      <c r="M62" s="38">
        <f>IFERROR(K62/I62,0)</f>
        <v>1</v>
      </c>
    </row>
    <row r="63" spans="2:13" x14ac:dyDescent="0.2">
      <c r="B63" s="32"/>
      <c r="C63" s="33"/>
      <c r="D63" s="27"/>
      <c r="E63" s="43">
        <v>6260</v>
      </c>
      <c r="F63" s="27" t="s">
        <v>43</v>
      </c>
      <c r="G63" s="35">
        <f>+H63</f>
        <v>0</v>
      </c>
      <c r="H63" s="36">
        <v>0</v>
      </c>
      <c r="I63" s="36">
        <v>0</v>
      </c>
      <c r="J63" s="36">
        <v>0</v>
      </c>
      <c r="K63" s="36">
        <v>0</v>
      </c>
      <c r="L63" s="37">
        <f>IFERROR(K63/H63,0)</f>
        <v>0</v>
      </c>
      <c r="M63" s="38">
        <f>IFERROR(K63/I63,0)</f>
        <v>0</v>
      </c>
    </row>
    <row r="64" spans="2:13" x14ac:dyDescent="0.2">
      <c r="B64" s="32" t="s">
        <v>104</v>
      </c>
      <c r="C64" s="33"/>
      <c r="D64" s="27" t="s">
        <v>105</v>
      </c>
      <c r="E64" s="43">
        <v>6260</v>
      </c>
      <c r="F64" s="27" t="s">
        <v>43</v>
      </c>
      <c r="G64" s="35">
        <f>+H64</f>
        <v>0</v>
      </c>
      <c r="H64" s="36">
        <v>0</v>
      </c>
      <c r="I64" s="36">
        <v>1143220.47</v>
      </c>
      <c r="J64" s="36">
        <v>853031.22</v>
      </c>
      <c r="K64" s="36">
        <v>853031.22</v>
      </c>
      <c r="L64" s="37">
        <f>IFERROR(K64/H64,0)</f>
        <v>0</v>
      </c>
      <c r="M64" s="38">
        <f>IFERROR(K64/I64,0)</f>
        <v>0.74616510321932916</v>
      </c>
    </row>
    <row r="65" spans="1:13" ht="13.15" x14ac:dyDescent="0.25">
      <c r="B65" s="32"/>
      <c r="C65" s="33"/>
      <c r="D65" s="27"/>
      <c r="E65" s="43"/>
      <c r="F65" s="27"/>
      <c r="G65" s="44"/>
      <c r="H65" s="44"/>
      <c r="I65" s="44"/>
      <c r="J65" s="44"/>
      <c r="K65" s="44"/>
      <c r="L65" s="41"/>
      <c r="M65" s="42"/>
    </row>
    <row r="66" spans="1:13" ht="13.15" x14ac:dyDescent="0.25">
      <c r="B66" s="47"/>
      <c r="C66" s="48"/>
      <c r="D66" s="49"/>
      <c r="E66" s="50"/>
      <c r="F66" s="49"/>
      <c r="G66" s="49"/>
      <c r="H66" s="49"/>
      <c r="I66" s="49"/>
      <c r="J66" s="49"/>
      <c r="K66" s="49"/>
      <c r="L66" s="49"/>
      <c r="M66" s="51"/>
    </row>
    <row r="67" spans="1:13" x14ac:dyDescent="0.2">
      <c r="B67" s="67" t="s">
        <v>17</v>
      </c>
      <c r="C67" s="68"/>
      <c r="D67" s="68"/>
      <c r="E67" s="68"/>
      <c r="F67" s="68"/>
      <c r="G67" s="7">
        <f>SUM(G29:G64)</f>
        <v>43943595.969999999</v>
      </c>
      <c r="H67" s="7">
        <f>SUM(H29:H64)</f>
        <v>43943595.969999999</v>
      </c>
      <c r="I67" s="7">
        <f>SUM(I29:I64)</f>
        <v>63485217.889999978</v>
      </c>
      <c r="J67" s="7">
        <f>SUM(J29:J64)</f>
        <v>12592667.01</v>
      </c>
      <c r="K67" s="7">
        <f>SUM(K29:K64)</f>
        <v>12592667.01</v>
      </c>
      <c r="L67" s="8">
        <f>IFERROR(K67/H67,0)</f>
        <v>0.2865643271114392</v>
      </c>
      <c r="M67" s="9">
        <f>IFERROR(K67/I67,0)</f>
        <v>0.19835589178915874</v>
      </c>
    </row>
    <row r="68" spans="1:13" ht="13.15" x14ac:dyDescent="0.25">
      <c r="B68" s="4"/>
      <c r="C68" s="5"/>
      <c r="D68" s="2"/>
      <c r="E68" s="6"/>
      <c r="F68" s="2"/>
      <c r="G68" s="2"/>
      <c r="H68" s="2"/>
      <c r="I68" s="2"/>
      <c r="J68" s="2"/>
      <c r="K68" s="2"/>
      <c r="L68" s="2"/>
      <c r="M68" s="3"/>
    </row>
    <row r="69" spans="1:13" x14ac:dyDescent="0.2">
      <c r="B69" s="52" t="s">
        <v>18</v>
      </c>
      <c r="C69" s="53"/>
      <c r="D69" s="53"/>
      <c r="E69" s="53"/>
      <c r="F69" s="53"/>
      <c r="G69" s="10">
        <f>+G24+G67</f>
        <v>43950945.969999999</v>
      </c>
      <c r="H69" s="10">
        <f>+H24+H67</f>
        <v>43950945.969999999</v>
      </c>
      <c r="I69" s="10">
        <f>+I24+I67</f>
        <v>63587791.889999978</v>
      </c>
      <c r="J69" s="10">
        <f>+J24+J67</f>
        <v>12643474.92</v>
      </c>
      <c r="K69" s="10">
        <f>+K24+K67</f>
        <v>12643474.92</v>
      </c>
      <c r="L69" s="11">
        <f>IFERROR(K69/H69,0)</f>
        <v>0.28767241844191871</v>
      </c>
      <c r="M69" s="12">
        <f>IFERROR(K69/I69,0)</f>
        <v>0.19883494212020836</v>
      </c>
    </row>
    <row r="70" spans="1:13" ht="13.15" x14ac:dyDescent="0.25">
      <c r="B70" s="13"/>
      <c r="C70" s="14"/>
      <c r="D70" s="14"/>
      <c r="E70" s="15"/>
      <c r="F70" s="14"/>
      <c r="G70" s="14"/>
      <c r="H70" s="14"/>
      <c r="I70" s="14"/>
      <c r="J70" s="14"/>
      <c r="K70" s="14"/>
      <c r="L70" s="14"/>
      <c r="M70" s="16"/>
    </row>
    <row r="71" spans="1:13" ht="15" x14ac:dyDescent="0.25">
      <c r="B71" s="17" t="s">
        <v>19</v>
      </c>
      <c r="C71" s="17"/>
      <c r="D71" s="18"/>
      <c r="E71" s="19"/>
      <c r="F71" s="18"/>
      <c r="G71" s="18"/>
      <c r="H71" s="18"/>
    </row>
    <row r="78" spans="1:13" x14ac:dyDescent="0.2">
      <c r="A78" s="92"/>
      <c r="B78" s="92"/>
      <c r="C78" s="92"/>
      <c r="D78" s="92"/>
      <c r="E78" s="92"/>
      <c r="F78" s="92"/>
    </row>
    <row r="81" spans="1:13" x14ac:dyDescent="0.2">
      <c r="A81" s="91" t="s">
        <v>107</v>
      </c>
      <c r="B81" s="91"/>
      <c r="C81" s="91"/>
      <c r="D81" s="91"/>
      <c r="E81" s="91"/>
      <c r="F81" s="91"/>
      <c r="H81" s="91" t="s">
        <v>108</v>
      </c>
      <c r="I81" s="91"/>
      <c r="J81" s="91"/>
      <c r="K81" s="91"/>
      <c r="L81" s="91"/>
      <c r="M81" s="91"/>
    </row>
    <row r="82" spans="1:13" x14ac:dyDescent="0.2">
      <c r="A82" s="91" t="s">
        <v>109</v>
      </c>
      <c r="B82" s="91"/>
      <c r="C82" s="91"/>
      <c r="D82" s="91"/>
      <c r="E82" s="91"/>
      <c r="F82" s="91"/>
      <c r="H82" s="91" t="s">
        <v>110</v>
      </c>
      <c r="I82" s="91"/>
      <c r="J82" s="91"/>
      <c r="K82" s="91"/>
      <c r="L82" s="91"/>
      <c r="M82" s="91"/>
    </row>
  </sheetData>
  <mergeCells count="26">
    <mergeCell ref="A81:F81"/>
    <mergeCell ref="H81:M81"/>
    <mergeCell ref="A82:F82"/>
    <mergeCell ref="H82:M82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69:F69"/>
    <mergeCell ref="K3:K5"/>
    <mergeCell ref="L3:M3"/>
    <mergeCell ref="L4:L5"/>
    <mergeCell ref="M4:M5"/>
    <mergeCell ref="B6:D6"/>
    <mergeCell ref="J6:K6"/>
    <mergeCell ref="C7:D7"/>
    <mergeCell ref="B24:F24"/>
    <mergeCell ref="B26:D26"/>
    <mergeCell ref="C27:D27"/>
    <mergeCell ref="B67:F67"/>
  </mergeCells>
  <pageMargins left="0.7" right="0.7" top="0.75" bottom="0.75" header="0.3" footer="0.3"/>
  <pageSetup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</cp:lastModifiedBy>
  <dcterms:created xsi:type="dcterms:W3CDTF">2020-08-06T19:52:58Z</dcterms:created>
  <dcterms:modified xsi:type="dcterms:W3CDTF">2023-05-19T17:21:50Z</dcterms:modified>
</cp:coreProperties>
</file>