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52511"/>
</workbook>
</file>

<file path=xl/calcChain.xml><?xml version="1.0" encoding="utf-8"?>
<calcChain xmlns="http://schemas.openxmlformats.org/spreadsheetml/2006/main">
  <c r="D29" i="4" l="1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6" i="4" l="1"/>
  <c r="E56" i="4"/>
  <c r="C56" i="4"/>
  <c r="D55" i="4"/>
  <c r="G55" i="4" s="1"/>
  <c r="D54" i="4"/>
  <c r="G54" i="4" s="1"/>
  <c r="D53" i="4"/>
  <c r="G53" i="4" s="1"/>
  <c r="D52" i="4"/>
  <c r="G52" i="4" s="1"/>
  <c r="D51" i="4"/>
  <c r="G51" i="4" s="1"/>
  <c r="D50" i="4"/>
  <c r="G50" i="4" s="1"/>
  <c r="D49" i="4"/>
  <c r="G49" i="4" s="1"/>
  <c r="B56" i="4"/>
  <c r="F42" i="4"/>
  <c r="E42" i="4"/>
  <c r="D41" i="4"/>
  <c r="G41" i="4" s="1"/>
  <c r="D40" i="4"/>
  <c r="G40" i="4" s="1"/>
  <c r="D39" i="4"/>
  <c r="G39" i="4" s="1"/>
  <c r="D38" i="4"/>
  <c r="G38" i="4" s="1"/>
  <c r="C42" i="4"/>
  <c r="B42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1" i="4"/>
  <c r="E31" i="4"/>
  <c r="C31" i="4"/>
  <c r="B31" i="4"/>
  <c r="G42" i="4" l="1"/>
  <c r="G56" i="4"/>
  <c r="D42" i="4"/>
  <c r="D56" i="4"/>
  <c r="G31" i="4"/>
  <c r="D31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47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E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H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<sst xmlns="http://schemas.openxmlformats.org/spreadsheetml/2006/main" count="236" uniqueCount="165">
  <si>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</si>
  <si>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</si>
  <si>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</si>
  <si>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</si>
  <si>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</si>
  <si>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</si>
  <si>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</si>
  <si>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</si>
  <si>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</si>
  <si>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</si>
  <si>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</si>
  <si>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</si>
  <si>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</si>
  <si>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</si>
  <si>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</si>
  <si>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</si>
  <si>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</si>
  <si>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</si>
  <si>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</si>
  <si>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</si>
  <si>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</si>
  <si>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</si>
  <si>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</si>
  <si>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</si>
  <si>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</si>
  <si>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</si>
  <si>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</si>
  <si>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</si>
  <si>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</si>
  <si>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</si>
  <si>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</si>
  <si>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</si>
  <si>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</si>
  <si>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</si>
  <si>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</si>
  <si>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</si>
  <si>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</si>
  <si>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</si>
  <si>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</si>
  <si>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</si>
  <si>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</si>
  <si>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</si>
  <si>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</si>
  <si>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</si>
  <si>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</si>
  <si>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</si>
  <si>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</si>
  <si>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</si>
  <si>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</si>
  <si>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</si>
  <si>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</si>
  <si>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</si>
  <si>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</si>
  <si>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</si>
  <si>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</si>
  <si>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</si>
  <si>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</si>
  <si>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</si>
  <si>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</si>
  <si>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</si>
  <si>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</si>
  <si>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</si>
  <si>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</si>
  <si>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</si>
  <si>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</si>
  <si>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</si>
  <si>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</si>
  <si>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</si>
  <si>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</si>
  <si>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</si>
  <si>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</si>
  <si>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</si>
  <si>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</si>
  <si>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</si>
  <si>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</si>
  <si>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</si>
  <si>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</si>
  <si>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</si>
  <si>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</si>
  <si>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</si>
  <si>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</si>
  <si>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</si>
  <si>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</si>
  <si>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</si>
  <si>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</si>
  <si>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</si>
  <si>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</si>
  <si>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</si>
  <si>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</si>
  <si>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</si>
  <si>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</si>
  <si>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</si>
  <si>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</si>
  <si>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</si>
  <si>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</si>
  <si>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</si>
  <si>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</si>
  <si>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</si>
  <si>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</si>
  <si>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</si>
  <si>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</si>
  <si>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</si>
  <si>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</si>
  <si>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</si>
  <si>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</si>
  <si>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</si>
  <si>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</si>
  <si>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</si>
  <si>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</si>
  <si>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</si>
  <si>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</si>
  <si>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</si>
  <si>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</si>
  <si>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</si>
  <si>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</si>
  <si>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</si>
  <si>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</si>
  <si>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</si>
  <si>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</si>
  <si>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</si>
  <si>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</si>
  <si>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</si>
  <si>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</si>
  <si>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</si>
  <si>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</si>
  <si>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</si>
  <si>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</si>
  <si>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</si>
  <si>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</si>
  <si>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Atarjea, Gto.
Estado Analítico del Ejercicio del Presupuesto de Egresos
Clasificación por Objeto del Gasto (Capítulo y Concepto)
Del 1 de Enero al 31 de Marzo de 2023</t>
  </si>
  <si>
    <t>Municipio de Atarjea, Gto.
Estado Analítico del Ejercicio del Presupuesto de Egresos
Clasificación Económica (por Tipo de Gasto)
Del 1 de Enero al 31 de Marzo de 2023</t>
  </si>
  <si>
    <t>31111M050010000 H AYUNTAMIENTO</t>
  </si>
  <si>
    <t>31111M050020000 PRESIDENCIA MUNICIPAL</t>
  </si>
  <si>
    <t>31111M050030000 SECRETARIA MUNICIPAL</t>
  </si>
  <si>
    <t>31111M050040000 TESORERIA MUNICIPAL</t>
  </si>
  <si>
    <t>31111M050050000 DIRECCION DE SERVICIOS P</t>
  </si>
  <si>
    <t>31111M050060000 DIRECCION DE DESARROLLO</t>
  </si>
  <si>
    <t>31111M050070000 DIRECCION DE DESARROOLLO</t>
  </si>
  <si>
    <t>31111M050080000 DIRECCION DE ACCION DEPO</t>
  </si>
  <si>
    <t>31111M050090000 DIRECCION DE PROTECCION</t>
  </si>
  <si>
    <t>31111M050100000 DIRECCION DE CASA DE LA</t>
  </si>
  <si>
    <t>31111M050110000 DIRECCION DE OBRAS PUBLI</t>
  </si>
  <si>
    <t>31111M050120000 DIRECCION DE SEGURIDAD P</t>
  </si>
  <si>
    <t>31111M050130000 CONTRALORIA MUNICIPAL</t>
  </si>
  <si>
    <t>31111M050140000 DIRECCION DE RECURSOS HU</t>
  </si>
  <si>
    <t>31111M050150000 ACCESO A LA INFORMACION,</t>
  </si>
  <si>
    <t>31111M050160000 ARCHIVO MUNICIPAL</t>
  </si>
  <si>
    <t>31111M050170000 SALUD ECOLOGIA Y TURISMO</t>
  </si>
  <si>
    <t>31111M050011000 DIRECCION DE OBRAS PUBLI</t>
  </si>
  <si>
    <t>31111M050012000 DIRECCION DE SEGURIDAD P</t>
  </si>
  <si>
    <t>31111M050013000 CONTRALORIA MPAL</t>
  </si>
  <si>
    <t>31111M050014000 DIRECCION DE RECURSOS HU</t>
  </si>
  <si>
    <t>31111M050015000 ACCESO A LA INFORMACION,</t>
  </si>
  <si>
    <t>31111M050016000 ARCHIVO MUNICIPAL</t>
  </si>
  <si>
    <t>31111M050017000 SALUD ECOLOGIA Y TURISMO</t>
  </si>
  <si>
    <t>Municipio de Atarjea, Gto.
Estado Analítico del Ejercicio del Presupuesto de Egresos
Clasificación Administrativa
Del 1 de Enero al 31 de Marzo de 2023</t>
  </si>
  <si>
    <t>Municipio de Atarjea, Gto.
Estado Analítico del Ejercicio del Presupuesto de Egresos
Clasificación Administrativa (Poderes)
Del 1 de Enero al 31 de Marzo de 2023</t>
  </si>
  <si>
    <t>Municipio de Atarjea, Gto.
Estado Analítico del Ejercicio del Presupuesto de Egresos
Clasificación Administrativa (Sector Paraestatal)
Del 1 de Enero al 31 de Marzo de 2023</t>
  </si>
  <si>
    <t>Municipio de Atarjea, Gto.
Estado Analítico del Ejercicio del Presupuesto de Egresos
Clasificación Funcional (Finalidad y Función)
Del 1 de Enero al 31 de Marzo de 2023</t>
  </si>
  <si>
    <t>Maria Elena Ramos Loyola</t>
  </si>
  <si>
    <t>C.P. Celina Lopez Martinez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</si>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</sst>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8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4" xfId="0" applyNumberFormat="1" applyFont="1" applyFill="1" applyBorder="1" applyProtection="1">
      <protection locked="0"/>
    </xf>
    <xf numFmtId="0" fontId="3" fillId="0" borderId="0" xfId="0" applyFont="1" applyBorder="1" applyProtection="1"/>
    <xf numFmtId="0" fontId="7" fillId="0" borderId="5" xfId="0" applyFont="1" applyFill="1" applyBorder="1" applyProtection="1">
      <protection locked="0"/>
    </xf>
    <xf numFmtId="4" fontId="3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/>
    <xf numFmtId="4" fontId="7" fillId="0" borderId="12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4" fontId="7" fillId="0" borderId="13" xfId="0" applyNumberFormat="1" applyFont="1" applyFill="1" applyBorder="1" applyProtection="1">
      <protection locked="0"/>
    </xf>
    <xf numFmtId="4" fontId="3" fillId="0" borderId="14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Fill="1" applyBorder="1" applyAlignment="1" applyProtection="1">
      <alignment horizontal="left" indent="1"/>
    </xf>
    <xf numFmtId="0" fontId="3" fillId="0" borderId="3" xfId="9" applyFont="1" applyFill="1" applyBorder="1" applyAlignment="1">
      <alignment horizontal="left" vertical="center" indent="1"/>
    </xf>
    <xf numFmtId="0" fontId="3" fillId="0" borderId="4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</cellXfs>
  <cellStyles count="72">
    <cellStyle name="Euro" xfId="1"/>
    <cellStyle name="Millares 2" xfId="2"/>
    <cellStyle name="Millares 2 10" xfId="16"/>
    <cellStyle name="Millares 2 2" xfId="3"/>
    <cellStyle name="Millares 2 2 2" xfId="57"/>
    <cellStyle name="Millares 2 2 3" xfId="49"/>
    <cellStyle name="Millares 2 2 4" xfId="65"/>
    <cellStyle name="Millares 2 2 5" xfId="41"/>
    <cellStyle name="Millares 2 2 6" xfId="33"/>
    <cellStyle name="Millares 2 2 7" xfId="25"/>
    <cellStyle name="Millares 2 2 8" xfId="17"/>
    <cellStyle name="Millares 2 3" xfId="4"/>
    <cellStyle name="Millares 2 3 2" xfId="58"/>
    <cellStyle name="Millares 2 3 3" xfId="50"/>
    <cellStyle name="Millares 2 3 4" xfId="66"/>
    <cellStyle name="Millares 2 3 5" xfId="42"/>
    <cellStyle name="Millares 2 3 6" xfId="34"/>
    <cellStyle name="Millares 2 3 7" xfId="26"/>
    <cellStyle name="Millares 2 3 8" xfId="18"/>
    <cellStyle name="Millares 2 4" xfId="56"/>
    <cellStyle name="Millares 2 5" xfId="48"/>
    <cellStyle name="Millares 2 6" xfId="64"/>
    <cellStyle name="Millares 2 7" xfId="40"/>
    <cellStyle name="Millares 2 8" xfId="32"/>
    <cellStyle name="Millares 2 9" xfId="24"/>
    <cellStyle name="Millares 3" xfId="5"/>
    <cellStyle name="Millares 3 2" xfId="59"/>
    <cellStyle name="Millares 3 3" xfId="51"/>
    <cellStyle name="Millares 3 4" xfId="67"/>
    <cellStyle name="Millares 3 5" xfId="43"/>
    <cellStyle name="Millares 3 6" xfId="35"/>
    <cellStyle name="Millares 3 7" xfId="27"/>
    <cellStyle name="Millares 3 8" xfId="19"/>
    <cellStyle name="Moneda 2" xfId="6"/>
    <cellStyle name="Moneda 2 2" xfId="60"/>
    <cellStyle name="Moneda 2 3" xfId="52"/>
    <cellStyle name="Moneda 2 4" xfId="68"/>
    <cellStyle name="Moneda 2 5" xfId="44"/>
    <cellStyle name="Moneda 2 6" xfId="36"/>
    <cellStyle name="Moneda 2 7" xfId="28"/>
    <cellStyle name="Moneda 2 8" xfId="20"/>
    <cellStyle name="Normal" xfId="0" builtinId="0"/>
    <cellStyle name="Normal 2" xfId="7"/>
    <cellStyle name="Normal 2 2" xfId="8"/>
    <cellStyle name="Normal 2 3" xfId="61"/>
    <cellStyle name="Normal 2 4" xfId="53"/>
    <cellStyle name="Normal 2 5" xfId="69"/>
    <cellStyle name="Normal 2 6" xfId="45"/>
    <cellStyle name="Normal 2 7" xfId="37"/>
    <cellStyle name="Normal 2 8" xfId="29"/>
    <cellStyle name="Normal 2 9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3"/>
    <cellStyle name="Normal 6 2 3" xfId="55"/>
    <cellStyle name="Normal 6 2 4" xfId="71"/>
    <cellStyle name="Normal 6 2 5" xfId="47"/>
    <cellStyle name="Normal 6 2 6" xfId="39"/>
    <cellStyle name="Normal 6 2 7" xfId="31"/>
    <cellStyle name="Normal 6 2 8" xfId="23"/>
    <cellStyle name="Normal 6 3" xfId="62"/>
    <cellStyle name="Normal 6 4" xfId="54"/>
    <cellStyle name="Normal 6 5" xfId="70"/>
    <cellStyle name="Normal 6 6" xfId="46"/>
    <cellStyle name="Normal 6 7" xfId="38"/>
    <cellStyle name="Normal 6 8" xfId="30"/>
    <cellStyle name="Normal 6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1390650</xdr:colOff>
      <xdr:row>0</xdr:row>
      <xdr:rowOff>752474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0650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1085850</xdr:colOff>
      <xdr:row>0</xdr:row>
      <xdr:rowOff>714374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4900" cy="714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1495425</xdr:colOff>
      <xdr:row>0</xdr:row>
      <xdr:rowOff>647700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95424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1409700</xdr:colOff>
      <xdr:row>0</xdr:row>
      <xdr:rowOff>828675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40017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tabSelected="1" view="pageBreakPreview" zoomScale="85" zoomScaleNormal="100" zoomScaleSheetLayoutView="85" workbookViewId="0">
      <selection activeCell="A76" sqref="A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75" customHeight="1" x14ac:dyDescent="0.2">
      <c r="A1" s="48" t="s">
        <v>129</v>
      </c>
      <c r="B1" s="48"/>
      <c r="C1" s="48"/>
      <c r="D1" s="48"/>
      <c r="E1" s="48"/>
      <c r="F1" s="48"/>
      <c r="G1" s="49"/>
    </row>
    <row r="2" spans="1:8" x14ac:dyDescent="0.2">
      <c r="A2" s="53" t="s">
        <v>51</v>
      </c>
      <c r="B2" s="50" t="s">
        <v>57</v>
      </c>
      <c r="C2" s="48"/>
      <c r="D2" s="48"/>
      <c r="E2" s="48"/>
      <c r="F2" s="49"/>
      <c r="G2" s="51" t="s">
        <v>56</v>
      </c>
    </row>
    <row r="3" spans="1:8" ht="24.95" customHeight="1" x14ac:dyDescent="0.2">
      <c r="A3" s="54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52"/>
    </row>
    <row r="4" spans="1:8" x14ac:dyDescent="0.2">
      <c r="A4" s="55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8" x14ac:dyDescent="0.2">
      <c r="A5" s="24" t="s">
        <v>58</v>
      </c>
      <c r="B5" s="17">
        <f>SUM(B6:B12)</f>
        <v>20502301.859999999</v>
      </c>
      <c r="C5" s="17">
        <f>SUM(C6:C12)</f>
        <v>1009356.8600000001</v>
      </c>
      <c r="D5" s="17">
        <f>B5+C5</f>
        <v>21511658.719999999</v>
      </c>
      <c r="E5" s="17">
        <f>SUM(E6:E12)</f>
        <v>4066571.88</v>
      </c>
      <c r="F5" s="17">
        <f>SUM(F6:F12)</f>
        <v>4066571.88</v>
      </c>
      <c r="G5" s="17">
        <f>D5-E5</f>
        <v>17445086.84</v>
      </c>
    </row>
    <row r="6" spans="1:8" x14ac:dyDescent="0.2">
      <c r="A6" s="26" t="s">
        <v>62</v>
      </c>
      <c r="B6" s="7">
        <v>15465608.4</v>
      </c>
      <c r="C6" s="7">
        <v>595825.02</v>
      </c>
      <c r="D6" s="7">
        <f t="shared" ref="D6:D69" si="0">B6+C6</f>
        <v>16061433.42</v>
      </c>
      <c r="E6" s="7">
        <v>3543800.55</v>
      </c>
      <c r="F6" s="7">
        <v>3543800.55</v>
      </c>
      <c r="G6" s="7">
        <f t="shared" ref="G6:G69" si="1">D6-E6</f>
        <v>12517632.870000001</v>
      </c>
      <c r="H6" s="13">
        <v>1100</v>
      </c>
    </row>
    <row r="7" spans="1:8" x14ac:dyDescent="0.2">
      <c r="A7" s="26" t="s">
        <v>63</v>
      </c>
      <c r="B7" s="7">
        <v>1544225.21</v>
      </c>
      <c r="C7" s="7">
        <v>413531.84</v>
      </c>
      <c r="D7" s="7">
        <f t="shared" si="0"/>
        <v>1957757.05</v>
      </c>
      <c r="E7" s="7">
        <v>370168.23</v>
      </c>
      <c r="F7" s="7">
        <v>370168.23</v>
      </c>
      <c r="G7" s="7">
        <f t="shared" si="1"/>
        <v>1587588.82</v>
      </c>
      <c r="H7" s="13">
        <v>1200</v>
      </c>
    </row>
    <row r="8" spans="1:8" x14ac:dyDescent="0.2">
      <c r="A8" s="26" t="s">
        <v>64</v>
      </c>
      <c r="B8" s="7">
        <v>2505182.4300000002</v>
      </c>
      <c r="C8" s="7">
        <v>0</v>
      </c>
      <c r="D8" s="7">
        <f t="shared" si="0"/>
        <v>2505182.4300000002</v>
      </c>
      <c r="E8" s="7">
        <v>38525.24</v>
      </c>
      <c r="F8" s="7">
        <v>38525.24</v>
      </c>
      <c r="G8" s="7">
        <f t="shared" si="1"/>
        <v>2466657.19</v>
      </c>
      <c r="H8" s="13">
        <v>1300</v>
      </c>
    </row>
    <row r="9" spans="1:8" x14ac:dyDescent="0.2">
      <c r="A9" s="26" t="s">
        <v>33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13">
        <v>1400</v>
      </c>
    </row>
    <row r="10" spans="1:8" x14ac:dyDescent="0.2">
      <c r="A10" s="26" t="s">
        <v>65</v>
      </c>
      <c r="B10" s="7">
        <v>987285.82</v>
      </c>
      <c r="C10" s="7">
        <v>0</v>
      </c>
      <c r="D10" s="7">
        <f t="shared" si="0"/>
        <v>987285.82</v>
      </c>
      <c r="E10" s="7">
        <v>114077.86</v>
      </c>
      <c r="F10" s="7">
        <v>114077.86</v>
      </c>
      <c r="G10" s="7">
        <f t="shared" si="1"/>
        <v>873207.96</v>
      </c>
      <c r="H10" s="13">
        <v>1500</v>
      </c>
    </row>
    <row r="11" spans="1:8" x14ac:dyDescent="0.2">
      <c r="A11" s="26" t="s">
        <v>34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13">
        <v>1600</v>
      </c>
    </row>
    <row r="12" spans="1:8" x14ac:dyDescent="0.2">
      <c r="A12" s="26" t="s">
        <v>66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13">
        <v>1700</v>
      </c>
    </row>
    <row r="13" spans="1:8" x14ac:dyDescent="0.2">
      <c r="A13" s="24" t="s">
        <v>123</v>
      </c>
      <c r="B13" s="18">
        <f>SUM(B14:B22)</f>
        <v>8411628.8000000007</v>
      </c>
      <c r="C13" s="18">
        <f>SUM(C14:C22)</f>
        <v>-134854.31999999998</v>
      </c>
      <c r="D13" s="18">
        <f t="shared" si="0"/>
        <v>8276774.4800000004</v>
      </c>
      <c r="E13" s="18">
        <f>SUM(E14:E22)</f>
        <v>2081050.17</v>
      </c>
      <c r="F13" s="18">
        <f>SUM(F14:F22)</f>
        <v>2081050.17</v>
      </c>
      <c r="G13" s="18">
        <f t="shared" si="1"/>
        <v>6195724.3100000005</v>
      </c>
      <c r="H13" s="25">
        <v>0</v>
      </c>
    </row>
    <row r="14" spans="1:8" x14ac:dyDescent="0.2">
      <c r="A14" s="26" t="s">
        <v>67</v>
      </c>
      <c r="B14" s="7">
        <v>256270.4</v>
      </c>
      <c r="C14" s="7">
        <v>97292.92</v>
      </c>
      <c r="D14" s="7">
        <f t="shared" si="0"/>
        <v>353563.32</v>
      </c>
      <c r="E14" s="7">
        <v>155205.45000000001</v>
      </c>
      <c r="F14" s="7">
        <v>155205.45000000001</v>
      </c>
      <c r="G14" s="7">
        <f t="shared" si="1"/>
        <v>198357.87</v>
      </c>
      <c r="H14" s="13">
        <v>2100</v>
      </c>
    </row>
    <row r="15" spans="1:8" x14ac:dyDescent="0.2">
      <c r="A15" s="26" t="s">
        <v>68</v>
      </c>
      <c r="B15" s="7">
        <v>489442.84</v>
      </c>
      <c r="C15" s="7">
        <v>25145.34</v>
      </c>
      <c r="D15" s="7">
        <f t="shared" si="0"/>
        <v>514588.18000000005</v>
      </c>
      <c r="E15" s="7">
        <v>72917.7</v>
      </c>
      <c r="F15" s="7">
        <v>72917.7</v>
      </c>
      <c r="G15" s="7">
        <f t="shared" si="1"/>
        <v>441670.48000000004</v>
      </c>
      <c r="H15" s="13">
        <v>2200</v>
      </c>
    </row>
    <row r="16" spans="1:8" x14ac:dyDescent="0.2">
      <c r="A16" s="26" t="s">
        <v>69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13">
        <v>2300</v>
      </c>
    </row>
    <row r="17" spans="1:8" x14ac:dyDescent="0.2">
      <c r="A17" s="26" t="s">
        <v>70</v>
      </c>
      <c r="B17" s="7">
        <v>208461.8</v>
      </c>
      <c r="C17" s="7">
        <v>-5000</v>
      </c>
      <c r="D17" s="7">
        <f t="shared" si="0"/>
        <v>203461.8</v>
      </c>
      <c r="E17" s="7">
        <v>0</v>
      </c>
      <c r="F17" s="7">
        <v>0</v>
      </c>
      <c r="G17" s="7">
        <f t="shared" si="1"/>
        <v>203461.8</v>
      </c>
      <c r="H17" s="13">
        <v>2400</v>
      </c>
    </row>
    <row r="18" spans="1:8" x14ac:dyDescent="0.2">
      <c r="A18" s="26" t="s">
        <v>71</v>
      </c>
      <c r="B18" s="7">
        <v>5743.5</v>
      </c>
      <c r="C18" s="7">
        <v>6000</v>
      </c>
      <c r="D18" s="7">
        <f t="shared" si="0"/>
        <v>11743.5</v>
      </c>
      <c r="E18" s="7">
        <v>7.49</v>
      </c>
      <c r="F18" s="7">
        <v>7.49</v>
      </c>
      <c r="G18" s="7">
        <f t="shared" si="1"/>
        <v>11736.01</v>
      </c>
      <c r="H18" s="13">
        <v>2500</v>
      </c>
    </row>
    <row r="19" spans="1:8" x14ac:dyDescent="0.2">
      <c r="A19" s="26" t="s">
        <v>72</v>
      </c>
      <c r="B19" s="7">
        <v>4438816.4000000004</v>
      </c>
      <c r="C19" s="7">
        <v>-318005.84999999998</v>
      </c>
      <c r="D19" s="7">
        <f t="shared" si="0"/>
        <v>4120810.5500000003</v>
      </c>
      <c r="E19" s="7">
        <v>1555451.69</v>
      </c>
      <c r="F19" s="7">
        <v>1555451.69</v>
      </c>
      <c r="G19" s="7">
        <f t="shared" si="1"/>
        <v>2565358.8600000003</v>
      </c>
      <c r="H19" s="13">
        <v>2600</v>
      </c>
    </row>
    <row r="20" spans="1:8" x14ac:dyDescent="0.2">
      <c r="A20" s="26" t="s">
        <v>73</v>
      </c>
      <c r="B20" s="7">
        <v>162468.85999999999</v>
      </c>
      <c r="C20" s="7">
        <v>46731.86</v>
      </c>
      <c r="D20" s="7">
        <f t="shared" si="0"/>
        <v>209200.71999999997</v>
      </c>
      <c r="E20" s="7">
        <v>33539.18</v>
      </c>
      <c r="F20" s="7">
        <v>33539.18</v>
      </c>
      <c r="G20" s="7">
        <f t="shared" si="1"/>
        <v>175661.53999999998</v>
      </c>
      <c r="H20" s="13">
        <v>2700</v>
      </c>
    </row>
    <row r="21" spans="1:8" x14ac:dyDescent="0.2">
      <c r="A21" s="26" t="s">
        <v>74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13">
        <v>2800</v>
      </c>
    </row>
    <row r="22" spans="1:8" x14ac:dyDescent="0.2">
      <c r="A22" s="26" t="s">
        <v>75</v>
      </c>
      <c r="B22" s="7">
        <v>2850425</v>
      </c>
      <c r="C22" s="7">
        <v>12981.41</v>
      </c>
      <c r="D22" s="7">
        <f t="shared" si="0"/>
        <v>2863406.41</v>
      </c>
      <c r="E22" s="7">
        <v>263928.65999999997</v>
      </c>
      <c r="F22" s="7">
        <v>263928.65999999997</v>
      </c>
      <c r="G22" s="7">
        <f t="shared" si="1"/>
        <v>2599477.75</v>
      </c>
      <c r="H22" s="13">
        <v>2900</v>
      </c>
    </row>
    <row r="23" spans="1:8" x14ac:dyDescent="0.2">
      <c r="A23" s="24" t="s">
        <v>59</v>
      </c>
      <c r="B23" s="18">
        <f>SUM(B24:B32)</f>
        <v>9240034.4800000004</v>
      </c>
      <c r="C23" s="18">
        <f>SUM(C24:C32)</f>
        <v>468390.57000000007</v>
      </c>
      <c r="D23" s="18">
        <f t="shared" si="0"/>
        <v>9708425.0500000007</v>
      </c>
      <c r="E23" s="18">
        <f>SUM(E24:E32)</f>
        <v>1286135.77</v>
      </c>
      <c r="F23" s="18">
        <f>SUM(F24:F32)</f>
        <v>1286135.77</v>
      </c>
      <c r="G23" s="18">
        <f t="shared" si="1"/>
        <v>8422289.2800000012</v>
      </c>
      <c r="H23" s="25">
        <v>0</v>
      </c>
    </row>
    <row r="24" spans="1:8" x14ac:dyDescent="0.2">
      <c r="A24" s="26" t="s">
        <v>76</v>
      </c>
      <c r="B24" s="7">
        <v>3032509.06</v>
      </c>
      <c r="C24" s="7">
        <v>872542.78</v>
      </c>
      <c r="D24" s="7">
        <f t="shared" si="0"/>
        <v>3905051.84</v>
      </c>
      <c r="E24" s="7">
        <v>676033.42</v>
      </c>
      <c r="F24" s="7">
        <v>676033.42</v>
      </c>
      <c r="G24" s="7">
        <f t="shared" si="1"/>
        <v>3229018.42</v>
      </c>
      <c r="H24" s="13">
        <v>3100</v>
      </c>
    </row>
    <row r="25" spans="1:8" x14ac:dyDescent="0.2">
      <c r="A25" s="26" t="s">
        <v>77</v>
      </c>
      <c r="B25" s="7">
        <v>309441.87</v>
      </c>
      <c r="C25" s="7">
        <v>50000</v>
      </c>
      <c r="D25" s="7">
        <f t="shared" si="0"/>
        <v>359441.87</v>
      </c>
      <c r="E25" s="7">
        <v>11800</v>
      </c>
      <c r="F25" s="7">
        <v>11800</v>
      </c>
      <c r="G25" s="7">
        <f t="shared" si="1"/>
        <v>347641.87</v>
      </c>
      <c r="H25" s="13">
        <v>3200</v>
      </c>
    </row>
    <row r="26" spans="1:8" x14ac:dyDescent="0.2">
      <c r="A26" s="26" t="s">
        <v>78</v>
      </c>
      <c r="B26" s="7">
        <v>586732.76</v>
      </c>
      <c r="C26" s="7">
        <v>0</v>
      </c>
      <c r="D26" s="7">
        <f t="shared" si="0"/>
        <v>586732.76</v>
      </c>
      <c r="E26" s="7">
        <v>9554</v>
      </c>
      <c r="F26" s="7">
        <v>9554</v>
      </c>
      <c r="G26" s="7">
        <f t="shared" si="1"/>
        <v>577178.76</v>
      </c>
      <c r="H26" s="13">
        <v>3300</v>
      </c>
    </row>
    <row r="27" spans="1:8" x14ac:dyDescent="0.2">
      <c r="A27" s="26" t="s">
        <v>79</v>
      </c>
      <c r="B27" s="7">
        <v>443643.92</v>
      </c>
      <c r="C27" s="7">
        <v>0</v>
      </c>
      <c r="D27" s="7">
        <f t="shared" si="0"/>
        <v>443643.92</v>
      </c>
      <c r="E27" s="7">
        <v>124682.4</v>
      </c>
      <c r="F27" s="7">
        <v>124682.4</v>
      </c>
      <c r="G27" s="7">
        <f t="shared" si="1"/>
        <v>318961.52</v>
      </c>
      <c r="H27" s="13">
        <v>3400</v>
      </c>
    </row>
    <row r="28" spans="1:8" x14ac:dyDescent="0.2">
      <c r="A28" s="26" t="s">
        <v>80</v>
      </c>
      <c r="B28" s="7">
        <v>2247719.2200000002</v>
      </c>
      <c r="C28" s="7">
        <v>45552.79</v>
      </c>
      <c r="D28" s="7">
        <f t="shared" si="0"/>
        <v>2293272.0100000002</v>
      </c>
      <c r="E28" s="7">
        <v>124498.59</v>
      </c>
      <c r="F28" s="7">
        <v>124498.59</v>
      </c>
      <c r="G28" s="7">
        <f t="shared" si="1"/>
        <v>2168773.4200000004</v>
      </c>
      <c r="H28" s="13">
        <v>3500</v>
      </c>
    </row>
    <row r="29" spans="1:8" x14ac:dyDescent="0.2">
      <c r="A29" s="26" t="s">
        <v>81</v>
      </c>
      <c r="B29" s="7">
        <v>136039.31</v>
      </c>
      <c r="C29" s="7">
        <v>0</v>
      </c>
      <c r="D29" s="7">
        <f t="shared" si="0"/>
        <v>136039.31</v>
      </c>
      <c r="E29" s="7">
        <v>0</v>
      </c>
      <c r="F29" s="7">
        <v>0</v>
      </c>
      <c r="G29" s="7">
        <f t="shared" si="1"/>
        <v>136039.31</v>
      </c>
      <c r="H29" s="13">
        <v>3600</v>
      </c>
    </row>
    <row r="30" spans="1:8" x14ac:dyDescent="0.2">
      <c r="A30" s="26" t="s">
        <v>82</v>
      </c>
      <c r="B30" s="7">
        <v>699228.07</v>
      </c>
      <c r="C30" s="7">
        <v>0</v>
      </c>
      <c r="D30" s="7">
        <f t="shared" si="0"/>
        <v>699228.07</v>
      </c>
      <c r="E30" s="7">
        <v>165252.76</v>
      </c>
      <c r="F30" s="7">
        <v>165252.76</v>
      </c>
      <c r="G30" s="7">
        <f t="shared" si="1"/>
        <v>533975.30999999994</v>
      </c>
      <c r="H30" s="13">
        <v>3700</v>
      </c>
    </row>
    <row r="31" spans="1:8" x14ac:dyDescent="0.2">
      <c r="A31" s="26" t="s">
        <v>83</v>
      </c>
      <c r="B31" s="7">
        <v>1701694.06</v>
      </c>
      <c r="C31" s="7">
        <v>-1000000</v>
      </c>
      <c r="D31" s="7">
        <f t="shared" si="0"/>
        <v>701694.06</v>
      </c>
      <c r="E31" s="7">
        <v>17785.599999999999</v>
      </c>
      <c r="F31" s="7">
        <v>17785.599999999999</v>
      </c>
      <c r="G31" s="7">
        <f t="shared" si="1"/>
        <v>683908.46000000008</v>
      </c>
      <c r="H31" s="13">
        <v>3800</v>
      </c>
    </row>
    <row r="32" spans="1:8" x14ac:dyDescent="0.2">
      <c r="A32" s="26" t="s">
        <v>18</v>
      </c>
      <c r="B32" s="7">
        <v>83026.210000000006</v>
      </c>
      <c r="C32" s="7">
        <v>500295</v>
      </c>
      <c r="D32" s="7">
        <f t="shared" si="0"/>
        <v>583321.21</v>
      </c>
      <c r="E32" s="7">
        <v>156529</v>
      </c>
      <c r="F32" s="7">
        <v>156529</v>
      </c>
      <c r="G32" s="7">
        <f t="shared" si="1"/>
        <v>426792.20999999996</v>
      </c>
      <c r="H32" s="13">
        <v>3900</v>
      </c>
    </row>
    <row r="33" spans="1:8" x14ac:dyDescent="0.2">
      <c r="A33" s="24" t="s">
        <v>124</v>
      </c>
      <c r="B33" s="18">
        <f>SUM(B34:B42)</f>
        <v>8804856.129999999</v>
      </c>
      <c r="C33" s="18">
        <f>SUM(C34:C42)</f>
        <v>4266976.8</v>
      </c>
      <c r="D33" s="18">
        <f t="shared" si="0"/>
        <v>13071832.93</v>
      </c>
      <c r="E33" s="18">
        <f>SUM(E34:E42)</f>
        <v>4767892.99</v>
      </c>
      <c r="F33" s="18">
        <f>SUM(F34:F42)</f>
        <v>4767892.99</v>
      </c>
      <c r="G33" s="18">
        <f t="shared" si="1"/>
        <v>8303939.9399999995</v>
      </c>
      <c r="H33" s="25">
        <v>0</v>
      </c>
    </row>
    <row r="34" spans="1:8" x14ac:dyDescent="0.2">
      <c r="A34" s="26" t="s">
        <v>84</v>
      </c>
      <c r="B34" s="7">
        <v>0</v>
      </c>
      <c r="C34" s="7">
        <v>0</v>
      </c>
      <c r="D34" s="7">
        <f t="shared" si="0"/>
        <v>0</v>
      </c>
      <c r="E34" s="7">
        <v>0</v>
      </c>
      <c r="F34" s="7">
        <v>0</v>
      </c>
      <c r="G34" s="7">
        <f t="shared" si="1"/>
        <v>0</v>
      </c>
      <c r="H34" s="13">
        <v>4100</v>
      </c>
    </row>
    <row r="35" spans="1:8" x14ac:dyDescent="0.2">
      <c r="A35" s="26" t="s">
        <v>85</v>
      </c>
      <c r="B35" s="7">
        <v>4032000</v>
      </c>
      <c r="C35" s="7">
        <v>-1000000</v>
      </c>
      <c r="D35" s="7">
        <f t="shared" si="0"/>
        <v>3032000</v>
      </c>
      <c r="E35" s="7">
        <v>1295000</v>
      </c>
      <c r="F35" s="7">
        <v>1295000</v>
      </c>
      <c r="G35" s="7">
        <f t="shared" si="1"/>
        <v>1737000</v>
      </c>
      <c r="H35" s="13">
        <v>4200</v>
      </c>
    </row>
    <row r="36" spans="1:8" x14ac:dyDescent="0.2">
      <c r="A36" s="26" t="s">
        <v>86</v>
      </c>
      <c r="B36" s="7">
        <v>0</v>
      </c>
      <c r="C36" s="7">
        <v>0</v>
      </c>
      <c r="D36" s="7">
        <f t="shared" si="0"/>
        <v>0</v>
      </c>
      <c r="E36" s="7">
        <v>0</v>
      </c>
      <c r="F36" s="7">
        <v>0</v>
      </c>
      <c r="G36" s="7">
        <f t="shared" si="1"/>
        <v>0</v>
      </c>
      <c r="H36" s="13">
        <v>4300</v>
      </c>
    </row>
    <row r="37" spans="1:8" x14ac:dyDescent="0.2">
      <c r="A37" s="26" t="s">
        <v>87</v>
      </c>
      <c r="B37" s="7">
        <v>4772856.13</v>
      </c>
      <c r="C37" s="7">
        <v>5266976.8</v>
      </c>
      <c r="D37" s="7">
        <f t="shared" si="0"/>
        <v>10039832.93</v>
      </c>
      <c r="E37" s="7">
        <v>3472892.99</v>
      </c>
      <c r="F37" s="7">
        <v>3472892.99</v>
      </c>
      <c r="G37" s="7">
        <f t="shared" si="1"/>
        <v>6566939.9399999995</v>
      </c>
      <c r="H37" s="13">
        <v>4400</v>
      </c>
    </row>
    <row r="38" spans="1:8" x14ac:dyDescent="0.2">
      <c r="A38" s="26" t="s">
        <v>39</v>
      </c>
      <c r="B38" s="7">
        <v>0</v>
      </c>
      <c r="C38" s="7">
        <v>0</v>
      </c>
      <c r="D38" s="7">
        <f t="shared" si="0"/>
        <v>0</v>
      </c>
      <c r="E38" s="7">
        <v>0</v>
      </c>
      <c r="F38" s="7">
        <v>0</v>
      </c>
      <c r="G38" s="7">
        <f t="shared" si="1"/>
        <v>0</v>
      </c>
      <c r="H38" s="13">
        <v>4500</v>
      </c>
    </row>
    <row r="39" spans="1:8" x14ac:dyDescent="0.2">
      <c r="A39" s="26" t="s">
        <v>88</v>
      </c>
      <c r="B39" s="7">
        <v>0</v>
      </c>
      <c r="C39" s="7">
        <v>0</v>
      </c>
      <c r="D39" s="7">
        <f t="shared" si="0"/>
        <v>0</v>
      </c>
      <c r="E39" s="7">
        <v>0</v>
      </c>
      <c r="F39" s="7">
        <v>0</v>
      </c>
      <c r="G39" s="7">
        <f t="shared" si="1"/>
        <v>0</v>
      </c>
      <c r="H39" s="13">
        <v>4600</v>
      </c>
    </row>
    <row r="40" spans="1:8" x14ac:dyDescent="0.2">
      <c r="A40" s="26" t="s">
        <v>89</v>
      </c>
      <c r="B40" s="7">
        <v>0</v>
      </c>
      <c r="C40" s="7">
        <v>0</v>
      </c>
      <c r="D40" s="7">
        <f t="shared" si="0"/>
        <v>0</v>
      </c>
      <c r="E40" s="7">
        <v>0</v>
      </c>
      <c r="F40" s="7">
        <v>0</v>
      </c>
      <c r="G40" s="7">
        <f t="shared" si="1"/>
        <v>0</v>
      </c>
      <c r="H40" s="13">
        <v>4700</v>
      </c>
    </row>
    <row r="41" spans="1:8" x14ac:dyDescent="0.2">
      <c r="A41" s="26" t="s">
        <v>35</v>
      </c>
      <c r="B41" s="7">
        <v>0</v>
      </c>
      <c r="C41" s="7">
        <v>0</v>
      </c>
      <c r="D41" s="7">
        <f t="shared" si="0"/>
        <v>0</v>
      </c>
      <c r="E41" s="7">
        <v>0</v>
      </c>
      <c r="F41" s="7">
        <v>0</v>
      </c>
      <c r="G41" s="7">
        <f t="shared" si="1"/>
        <v>0</v>
      </c>
      <c r="H41" s="13">
        <v>4800</v>
      </c>
    </row>
    <row r="42" spans="1:8" x14ac:dyDescent="0.2">
      <c r="A42" s="26" t="s">
        <v>90</v>
      </c>
      <c r="B42" s="7">
        <v>0</v>
      </c>
      <c r="C42" s="7">
        <v>0</v>
      </c>
      <c r="D42" s="7">
        <f t="shared" si="0"/>
        <v>0</v>
      </c>
      <c r="E42" s="7">
        <v>0</v>
      </c>
      <c r="F42" s="7">
        <v>0</v>
      </c>
      <c r="G42" s="7">
        <f t="shared" si="1"/>
        <v>0</v>
      </c>
      <c r="H42" s="13">
        <v>4900</v>
      </c>
    </row>
    <row r="43" spans="1:8" x14ac:dyDescent="0.2">
      <c r="A43" s="24" t="s">
        <v>125</v>
      </c>
      <c r="B43" s="18">
        <f>SUM(B44:B52)</f>
        <v>7350</v>
      </c>
      <c r="C43" s="18">
        <f>SUM(C44:C52)</f>
        <v>95224</v>
      </c>
      <c r="D43" s="18">
        <f t="shared" si="0"/>
        <v>102574</v>
      </c>
      <c r="E43" s="18">
        <f>SUM(E44:E52)</f>
        <v>50807.91</v>
      </c>
      <c r="F43" s="18">
        <f>SUM(F44:F52)</f>
        <v>50807.91</v>
      </c>
      <c r="G43" s="18">
        <f t="shared" si="1"/>
        <v>51766.09</v>
      </c>
      <c r="H43" s="25">
        <v>0</v>
      </c>
    </row>
    <row r="44" spans="1:8" x14ac:dyDescent="0.2">
      <c r="A44" s="6" t="s">
        <v>91</v>
      </c>
      <c r="B44" s="7">
        <v>0</v>
      </c>
      <c r="C44" s="7">
        <v>85024</v>
      </c>
      <c r="D44" s="7">
        <f t="shared" si="0"/>
        <v>85024</v>
      </c>
      <c r="E44" s="7">
        <v>35794.76</v>
      </c>
      <c r="F44" s="7">
        <v>35794.76</v>
      </c>
      <c r="G44" s="7">
        <f t="shared" si="1"/>
        <v>49229.24</v>
      </c>
      <c r="H44" s="13">
        <v>5100</v>
      </c>
    </row>
    <row r="45" spans="1:8" x14ac:dyDescent="0.2">
      <c r="A45" s="26" t="s">
        <v>92</v>
      </c>
      <c r="B45" s="7">
        <v>0</v>
      </c>
      <c r="C45" s="7">
        <v>0</v>
      </c>
      <c r="D45" s="7">
        <f t="shared" si="0"/>
        <v>0</v>
      </c>
      <c r="E45" s="7">
        <v>0</v>
      </c>
      <c r="F45" s="7">
        <v>0</v>
      </c>
      <c r="G45" s="7">
        <f t="shared" si="1"/>
        <v>0</v>
      </c>
      <c r="H45" s="13">
        <v>5200</v>
      </c>
    </row>
    <row r="46" spans="1:8" x14ac:dyDescent="0.2">
      <c r="A46" s="26" t="s">
        <v>93</v>
      </c>
      <c r="B46" s="7">
        <v>0</v>
      </c>
      <c r="C46" s="7">
        <v>0</v>
      </c>
      <c r="D46" s="7">
        <f t="shared" si="0"/>
        <v>0</v>
      </c>
      <c r="E46" s="7">
        <v>0</v>
      </c>
      <c r="F46" s="7">
        <v>0</v>
      </c>
      <c r="G46" s="7">
        <f t="shared" si="1"/>
        <v>0</v>
      </c>
      <c r="H46" s="13">
        <v>5300</v>
      </c>
    </row>
    <row r="47" spans="1:8" x14ac:dyDescent="0.2">
      <c r="A47" s="26" t="s">
        <v>94</v>
      </c>
      <c r="B47" s="7">
        <v>0</v>
      </c>
      <c r="C47" s="7">
        <v>0</v>
      </c>
      <c r="D47" s="7">
        <f t="shared" si="0"/>
        <v>0</v>
      </c>
      <c r="E47" s="7">
        <v>0</v>
      </c>
      <c r="F47" s="7">
        <v>0</v>
      </c>
      <c r="G47" s="7">
        <f t="shared" si="1"/>
        <v>0</v>
      </c>
      <c r="H47" s="13">
        <v>5400</v>
      </c>
    </row>
    <row r="48" spans="1:8" x14ac:dyDescent="0.2">
      <c r="A48" s="26" t="s">
        <v>95</v>
      </c>
      <c r="B48" s="7">
        <v>0</v>
      </c>
      <c r="C48" s="7">
        <v>0</v>
      </c>
      <c r="D48" s="7">
        <f t="shared" si="0"/>
        <v>0</v>
      </c>
      <c r="E48" s="7">
        <v>0</v>
      </c>
      <c r="F48" s="7">
        <v>0</v>
      </c>
      <c r="G48" s="7">
        <f t="shared" si="1"/>
        <v>0</v>
      </c>
      <c r="H48" s="13">
        <v>5500</v>
      </c>
    </row>
    <row r="49" spans="1:8" x14ac:dyDescent="0.2">
      <c r="A49" s="26" t="s">
        <v>96</v>
      </c>
      <c r="B49" s="7">
        <v>7350</v>
      </c>
      <c r="C49" s="7">
        <v>10200</v>
      </c>
      <c r="D49" s="7">
        <f t="shared" si="0"/>
        <v>17550</v>
      </c>
      <c r="E49" s="7">
        <v>15013.15</v>
      </c>
      <c r="F49" s="7">
        <v>15013.15</v>
      </c>
      <c r="G49" s="7">
        <f t="shared" si="1"/>
        <v>2536.8500000000004</v>
      </c>
      <c r="H49" s="13">
        <v>5600</v>
      </c>
    </row>
    <row r="50" spans="1:8" x14ac:dyDescent="0.2">
      <c r="A50" s="26" t="s">
        <v>97</v>
      </c>
      <c r="B50" s="7">
        <v>0</v>
      </c>
      <c r="C50" s="7">
        <v>0</v>
      </c>
      <c r="D50" s="7">
        <f t="shared" si="0"/>
        <v>0</v>
      </c>
      <c r="E50" s="7">
        <v>0</v>
      </c>
      <c r="F50" s="7">
        <v>0</v>
      </c>
      <c r="G50" s="7">
        <f t="shared" si="1"/>
        <v>0</v>
      </c>
      <c r="H50" s="13">
        <v>5700</v>
      </c>
    </row>
    <row r="51" spans="1:8" x14ac:dyDescent="0.2">
      <c r="A51" s="26" t="s">
        <v>98</v>
      </c>
      <c r="B51" s="7">
        <v>0</v>
      </c>
      <c r="C51" s="7">
        <v>0</v>
      </c>
      <c r="D51" s="7">
        <f t="shared" si="0"/>
        <v>0</v>
      </c>
      <c r="E51" s="7">
        <v>0</v>
      </c>
      <c r="F51" s="7">
        <v>0</v>
      </c>
      <c r="G51" s="7">
        <f t="shared" si="1"/>
        <v>0</v>
      </c>
      <c r="H51" s="13">
        <v>5800</v>
      </c>
    </row>
    <row r="52" spans="1:8" x14ac:dyDescent="0.2">
      <c r="A52" s="26" t="s">
        <v>99</v>
      </c>
      <c r="B52" s="7">
        <v>0</v>
      </c>
      <c r="C52" s="7">
        <v>0</v>
      </c>
      <c r="D52" s="7">
        <f t="shared" si="0"/>
        <v>0</v>
      </c>
      <c r="E52" s="7">
        <v>0</v>
      </c>
      <c r="F52" s="7">
        <v>0</v>
      </c>
      <c r="G52" s="7">
        <f t="shared" si="1"/>
        <v>0</v>
      </c>
      <c r="H52" s="13">
        <v>5900</v>
      </c>
    </row>
    <row r="53" spans="1:8" x14ac:dyDescent="0.2">
      <c r="A53" s="24" t="s">
        <v>60</v>
      </c>
      <c r="B53" s="18">
        <f>SUM(B54:B56)</f>
        <v>43943595.969999999</v>
      </c>
      <c r="C53" s="18">
        <f>SUM(C54:C56)</f>
        <v>19541621.919999998</v>
      </c>
      <c r="D53" s="18">
        <f t="shared" si="0"/>
        <v>63485217.890000001</v>
      </c>
      <c r="E53" s="18">
        <f>SUM(E54:E56)</f>
        <v>12592667.01</v>
      </c>
      <c r="F53" s="18">
        <f>SUM(F54:F56)</f>
        <v>12592667.01</v>
      </c>
      <c r="G53" s="18">
        <f t="shared" si="1"/>
        <v>50892550.880000003</v>
      </c>
      <c r="H53" s="25">
        <v>0</v>
      </c>
    </row>
    <row r="54" spans="1:8" x14ac:dyDescent="0.2">
      <c r="A54" s="26" t="s">
        <v>100</v>
      </c>
      <c r="B54" s="7">
        <v>43859595.969999999</v>
      </c>
      <c r="C54" s="7">
        <v>18398401.449999999</v>
      </c>
      <c r="D54" s="7">
        <f t="shared" si="0"/>
        <v>62257997.420000002</v>
      </c>
      <c r="E54" s="7">
        <v>11726875.789999999</v>
      </c>
      <c r="F54" s="7">
        <v>11726875.789999999</v>
      </c>
      <c r="G54" s="7">
        <f t="shared" si="1"/>
        <v>50531121.630000003</v>
      </c>
      <c r="H54" s="13">
        <v>6100</v>
      </c>
    </row>
    <row r="55" spans="1:8" x14ac:dyDescent="0.2">
      <c r="A55" s="26" t="s">
        <v>101</v>
      </c>
      <c r="B55" s="7">
        <v>0</v>
      </c>
      <c r="C55" s="7">
        <v>1143220.47</v>
      </c>
      <c r="D55" s="7">
        <f t="shared" si="0"/>
        <v>1143220.47</v>
      </c>
      <c r="E55" s="7">
        <v>853031.22</v>
      </c>
      <c r="F55" s="7">
        <v>853031.22</v>
      </c>
      <c r="G55" s="7">
        <f t="shared" si="1"/>
        <v>290189.25</v>
      </c>
      <c r="H55" s="13">
        <v>6200</v>
      </c>
    </row>
    <row r="56" spans="1:8" x14ac:dyDescent="0.2">
      <c r="A56" s="26" t="s">
        <v>102</v>
      </c>
      <c r="B56" s="7">
        <v>84000</v>
      </c>
      <c r="C56" s="7">
        <v>0</v>
      </c>
      <c r="D56" s="7">
        <f t="shared" si="0"/>
        <v>84000</v>
      </c>
      <c r="E56" s="7">
        <v>12760</v>
      </c>
      <c r="F56" s="7">
        <v>12760</v>
      </c>
      <c r="G56" s="7">
        <f t="shared" si="1"/>
        <v>71240</v>
      </c>
      <c r="H56" s="13">
        <v>6300</v>
      </c>
    </row>
    <row r="57" spans="1:8" x14ac:dyDescent="0.2">
      <c r="A57" s="24" t="s">
        <v>126</v>
      </c>
      <c r="B57" s="18">
        <f>SUM(B58:B64)</f>
        <v>0</v>
      </c>
      <c r="C57" s="18">
        <f>SUM(C58:C64)</f>
        <v>0</v>
      </c>
      <c r="D57" s="18">
        <f t="shared" si="0"/>
        <v>0</v>
      </c>
      <c r="E57" s="18">
        <f>SUM(E58:E64)</f>
        <v>0</v>
      </c>
      <c r="F57" s="18">
        <f>SUM(F58:F64)</f>
        <v>0</v>
      </c>
      <c r="G57" s="18">
        <f t="shared" si="1"/>
        <v>0</v>
      </c>
      <c r="H57" s="25">
        <v>0</v>
      </c>
    </row>
    <row r="58" spans="1:8" x14ac:dyDescent="0.2">
      <c r="A58" s="26" t="s">
        <v>103</v>
      </c>
      <c r="B58" s="7">
        <v>0</v>
      </c>
      <c r="C58" s="7">
        <v>0</v>
      </c>
      <c r="D58" s="7">
        <f t="shared" si="0"/>
        <v>0</v>
      </c>
      <c r="E58" s="7">
        <v>0</v>
      </c>
      <c r="F58" s="7">
        <v>0</v>
      </c>
      <c r="G58" s="7">
        <f t="shared" si="1"/>
        <v>0</v>
      </c>
      <c r="H58" s="13">
        <v>7100</v>
      </c>
    </row>
    <row r="59" spans="1:8" x14ac:dyDescent="0.2">
      <c r="A59" s="26" t="s">
        <v>104</v>
      </c>
      <c r="B59" s="7">
        <v>0</v>
      </c>
      <c r="C59" s="7">
        <v>0</v>
      </c>
      <c r="D59" s="7">
        <f t="shared" si="0"/>
        <v>0</v>
      </c>
      <c r="E59" s="7">
        <v>0</v>
      </c>
      <c r="F59" s="7">
        <v>0</v>
      </c>
      <c r="G59" s="7">
        <f t="shared" si="1"/>
        <v>0</v>
      </c>
      <c r="H59" s="13">
        <v>7200</v>
      </c>
    </row>
    <row r="60" spans="1:8" x14ac:dyDescent="0.2">
      <c r="A60" s="26" t="s">
        <v>105</v>
      </c>
      <c r="B60" s="7">
        <v>0</v>
      </c>
      <c r="C60" s="7">
        <v>0</v>
      </c>
      <c r="D60" s="7">
        <f t="shared" si="0"/>
        <v>0</v>
      </c>
      <c r="E60" s="7">
        <v>0</v>
      </c>
      <c r="F60" s="7">
        <v>0</v>
      </c>
      <c r="G60" s="7">
        <f t="shared" si="1"/>
        <v>0</v>
      </c>
      <c r="H60" s="13">
        <v>7300</v>
      </c>
    </row>
    <row r="61" spans="1:8" x14ac:dyDescent="0.2">
      <c r="A61" s="26" t="s">
        <v>106</v>
      </c>
      <c r="B61" s="7">
        <v>0</v>
      </c>
      <c r="C61" s="7">
        <v>0</v>
      </c>
      <c r="D61" s="7">
        <f t="shared" si="0"/>
        <v>0</v>
      </c>
      <c r="E61" s="7">
        <v>0</v>
      </c>
      <c r="F61" s="7">
        <v>0</v>
      </c>
      <c r="G61" s="7">
        <f t="shared" si="1"/>
        <v>0</v>
      </c>
      <c r="H61" s="13">
        <v>7400</v>
      </c>
    </row>
    <row r="62" spans="1:8" x14ac:dyDescent="0.2">
      <c r="A62" s="26" t="s">
        <v>107</v>
      </c>
      <c r="B62" s="7">
        <v>0</v>
      </c>
      <c r="C62" s="7">
        <v>0</v>
      </c>
      <c r="D62" s="7">
        <f t="shared" si="0"/>
        <v>0</v>
      </c>
      <c r="E62" s="7">
        <v>0</v>
      </c>
      <c r="F62" s="7">
        <v>0</v>
      </c>
      <c r="G62" s="7">
        <f t="shared" si="1"/>
        <v>0</v>
      </c>
      <c r="H62" s="13">
        <v>7500</v>
      </c>
    </row>
    <row r="63" spans="1:8" x14ac:dyDescent="0.2">
      <c r="A63" s="26" t="s">
        <v>108</v>
      </c>
      <c r="B63" s="7">
        <v>0</v>
      </c>
      <c r="C63" s="7">
        <v>0</v>
      </c>
      <c r="D63" s="7">
        <f t="shared" si="0"/>
        <v>0</v>
      </c>
      <c r="E63" s="7">
        <v>0</v>
      </c>
      <c r="F63" s="7">
        <v>0</v>
      </c>
      <c r="G63" s="7">
        <f t="shared" si="1"/>
        <v>0</v>
      </c>
      <c r="H63" s="13">
        <v>7600</v>
      </c>
    </row>
    <row r="64" spans="1:8" x14ac:dyDescent="0.2">
      <c r="A64" s="26" t="s">
        <v>109</v>
      </c>
      <c r="B64" s="7">
        <v>0</v>
      </c>
      <c r="C64" s="7">
        <v>0</v>
      </c>
      <c r="D64" s="7">
        <f t="shared" si="0"/>
        <v>0</v>
      </c>
      <c r="E64" s="7">
        <v>0</v>
      </c>
      <c r="F64" s="7">
        <v>0</v>
      </c>
      <c r="G64" s="7">
        <f t="shared" si="1"/>
        <v>0</v>
      </c>
      <c r="H64" s="13">
        <v>7900</v>
      </c>
    </row>
    <row r="65" spans="1:8" x14ac:dyDescent="0.2">
      <c r="A65" s="24" t="s">
        <v>127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  <c r="H65" s="25">
        <v>0</v>
      </c>
    </row>
    <row r="66" spans="1:8" x14ac:dyDescent="0.2">
      <c r="A66" s="26" t="s">
        <v>36</v>
      </c>
      <c r="B66" s="7">
        <v>0</v>
      </c>
      <c r="C66" s="7">
        <v>0</v>
      </c>
      <c r="D66" s="7">
        <f t="shared" si="0"/>
        <v>0</v>
      </c>
      <c r="E66" s="7">
        <v>0</v>
      </c>
      <c r="F66" s="7">
        <v>0</v>
      </c>
      <c r="G66" s="7">
        <f t="shared" si="1"/>
        <v>0</v>
      </c>
      <c r="H66" s="13">
        <v>8100</v>
      </c>
    </row>
    <row r="67" spans="1:8" x14ac:dyDescent="0.2">
      <c r="A67" s="26" t="s">
        <v>37</v>
      </c>
      <c r="B67" s="7">
        <v>0</v>
      </c>
      <c r="C67" s="7">
        <v>0</v>
      </c>
      <c r="D67" s="7">
        <f t="shared" si="0"/>
        <v>0</v>
      </c>
      <c r="E67" s="7">
        <v>0</v>
      </c>
      <c r="F67" s="7">
        <v>0</v>
      </c>
      <c r="G67" s="7">
        <f t="shared" si="1"/>
        <v>0</v>
      </c>
      <c r="H67" s="13">
        <v>8300</v>
      </c>
    </row>
    <row r="68" spans="1:8" x14ac:dyDescent="0.2">
      <c r="A68" s="26" t="s">
        <v>38</v>
      </c>
      <c r="B68" s="7">
        <v>0</v>
      </c>
      <c r="C68" s="7">
        <v>0</v>
      </c>
      <c r="D68" s="7">
        <f t="shared" si="0"/>
        <v>0</v>
      </c>
      <c r="E68" s="7">
        <v>0</v>
      </c>
      <c r="F68" s="7">
        <v>0</v>
      </c>
      <c r="G68" s="7">
        <f t="shared" si="1"/>
        <v>0</v>
      </c>
      <c r="H68" s="13">
        <v>8500</v>
      </c>
    </row>
    <row r="69" spans="1:8" x14ac:dyDescent="0.2">
      <c r="A69" s="24" t="s">
        <v>61</v>
      </c>
      <c r="B69" s="18">
        <f>SUM(B70:B76)</f>
        <v>0</v>
      </c>
      <c r="C69" s="18">
        <f>SUM(C70:C76)</f>
        <v>0</v>
      </c>
      <c r="D69" s="18">
        <f t="shared" si="0"/>
        <v>0</v>
      </c>
      <c r="E69" s="18">
        <f>SUM(E70:E76)</f>
        <v>0</v>
      </c>
      <c r="F69" s="18">
        <f>SUM(F70:F76)</f>
        <v>0</v>
      </c>
      <c r="G69" s="18">
        <f t="shared" si="1"/>
        <v>0</v>
      </c>
      <c r="H69" s="25">
        <v>0</v>
      </c>
    </row>
    <row r="70" spans="1:8" x14ac:dyDescent="0.2">
      <c r="A70" s="26" t="s">
        <v>110</v>
      </c>
      <c r="B70" s="7">
        <v>0</v>
      </c>
      <c r="C70" s="7">
        <v>0</v>
      </c>
      <c r="D70" s="7">
        <f t="shared" ref="D70:D76" si="2">B70+C70</f>
        <v>0</v>
      </c>
      <c r="E70" s="7">
        <v>0</v>
      </c>
      <c r="F70" s="7">
        <v>0</v>
      </c>
      <c r="G70" s="7">
        <f t="shared" ref="G70:G76" si="3">D70-E70</f>
        <v>0</v>
      </c>
      <c r="H70" s="13">
        <v>9100</v>
      </c>
    </row>
    <row r="71" spans="1:8" x14ac:dyDescent="0.2">
      <c r="A71" s="26" t="s">
        <v>111</v>
      </c>
      <c r="B71" s="7">
        <v>0</v>
      </c>
      <c r="C71" s="7">
        <v>0</v>
      </c>
      <c r="D71" s="7">
        <f t="shared" si="2"/>
        <v>0</v>
      </c>
      <c r="E71" s="7">
        <v>0</v>
      </c>
      <c r="F71" s="7">
        <v>0</v>
      </c>
      <c r="G71" s="7">
        <f t="shared" si="3"/>
        <v>0</v>
      </c>
      <c r="H71" s="13">
        <v>9200</v>
      </c>
    </row>
    <row r="72" spans="1:8" x14ac:dyDescent="0.2">
      <c r="A72" s="26" t="s">
        <v>112</v>
      </c>
      <c r="B72" s="7">
        <v>0</v>
      </c>
      <c r="C72" s="7">
        <v>0</v>
      </c>
      <c r="D72" s="7">
        <f t="shared" si="2"/>
        <v>0</v>
      </c>
      <c r="E72" s="7">
        <v>0</v>
      </c>
      <c r="F72" s="7">
        <v>0</v>
      </c>
      <c r="G72" s="7">
        <f t="shared" si="3"/>
        <v>0</v>
      </c>
      <c r="H72" s="13">
        <v>9300</v>
      </c>
    </row>
    <row r="73" spans="1:8" x14ac:dyDescent="0.2">
      <c r="A73" s="26" t="s">
        <v>113</v>
      </c>
      <c r="B73" s="7">
        <v>0</v>
      </c>
      <c r="C73" s="7">
        <v>0</v>
      </c>
      <c r="D73" s="7">
        <f t="shared" si="2"/>
        <v>0</v>
      </c>
      <c r="E73" s="7">
        <v>0</v>
      </c>
      <c r="F73" s="7">
        <v>0</v>
      </c>
      <c r="G73" s="7">
        <f t="shared" si="3"/>
        <v>0</v>
      </c>
      <c r="H73" s="13">
        <v>9400</v>
      </c>
    </row>
    <row r="74" spans="1:8" x14ac:dyDescent="0.2">
      <c r="A74" s="26" t="s">
        <v>114</v>
      </c>
      <c r="B74" s="7">
        <v>0</v>
      </c>
      <c r="C74" s="7">
        <v>0</v>
      </c>
      <c r="D74" s="7">
        <f t="shared" si="2"/>
        <v>0</v>
      </c>
      <c r="E74" s="7">
        <v>0</v>
      </c>
      <c r="F74" s="7">
        <v>0</v>
      </c>
      <c r="G74" s="7">
        <f t="shared" si="3"/>
        <v>0</v>
      </c>
      <c r="H74" s="13">
        <v>9500</v>
      </c>
    </row>
    <row r="75" spans="1:8" x14ac:dyDescent="0.2">
      <c r="A75" s="26" t="s">
        <v>115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13">
        <v>9600</v>
      </c>
    </row>
    <row r="76" spans="1:8" x14ac:dyDescent="0.2">
      <c r="A76" s="27" t="s">
        <v>116</v>
      </c>
      <c r="B76" s="19">
        <v>0</v>
      </c>
      <c r="C76" s="19">
        <v>0</v>
      </c>
      <c r="D76" s="19">
        <f t="shared" si="2"/>
        <v>0</v>
      </c>
      <c r="E76" s="19">
        <v>0</v>
      </c>
      <c r="F76" s="19">
        <v>0</v>
      </c>
      <c r="G76" s="19">
        <f t="shared" si="3"/>
        <v>0</v>
      </c>
      <c r="H76" s="13">
        <v>9900</v>
      </c>
    </row>
    <row r="77" spans="1:8" x14ac:dyDescent="0.2">
      <c r="A77" s="14" t="s">
        <v>50</v>
      </c>
      <c r="B77" s="20">
        <f t="shared" ref="B77:G77" si="4">SUM(B5+B13+B23+B33+B43+B53+B57+B65+B69)</f>
        <v>90909767.239999995</v>
      </c>
      <c r="C77" s="20">
        <f t="shared" si="4"/>
        <v>25246715.829999998</v>
      </c>
      <c r="D77" s="20">
        <f t="shared" si="4"/>
        <v>116156483.06999999</v>
      </c>
      <c r="E77" s="20">
        <f t="shared" si="4"/>
        <v>24845125.73</v>
      </c>
      <c r="F77" s="20">
        <f t="shared" si="4"/>
        <v>24845125.73</v>
      </c>
      <c r="G77" s="20">
        <f t="shared" si="4"/>
        <v>91311357.340000004</v>
      </c>
      <c r="H77" s="33"/>
    </row>
    <row r="78" spans="1:8" x14ac:dyDescent="0.2">
      <c r="H78" s="33"/>
    </row>
    <row r="79" spans="1:8" x14ac:dyDescent="0.2">
      <c r="A79" s="1" t="s">
        <v>120</v>
      </c>
      <c r="H79" s="33"/>
    </row>
    <row r="80" spans="1:8" x14ac:dyDescent="0.2">
      <c r="H80" s="33"/>
    </row>
    <row r="89" spans="1:7" x14ac:dyDescent="0.2">
      <c r="A89" s="57" t="s">
        <v>163</v>
      </c>
      <c r="B89" s="57"/>
      <c r="C89" s="36"/>
      <c r="D89" s="37"/>
      <c r="E89" s="37"/>
      <c r="F89" s="56" t="s">
        <v>164</v>
      </c>
      <c r="G89" s="56"/>
    </row>
    <row r="90" spans="1:7" x14ac:dyDescent="0.2">
      <c r="A90" s="57" t="s">
        <v>161</v>
      </c>
      <c r="B90" s="57"/>
      <c r="C90" s="36"/>
      <c r="D90" s="37"/>
      <c r="E90" s="34"/>
      <c r="F90" s="56" t="s">
        <v>162</v>
      </c>
      <c r="G90" s="56"/>
    </row>
  </sheetData>
  <sheetProtection formatCells="0" formatColumns="0" formatRows="0" autoFilter="0"/>
  <mergeCells count="8">
    <mergeCell ref="A1:G1"/>
    <mergeCell ref="B2:F2"/>
    <mergeCell ref="G2:G3"/>
    <mergeCell ref="A2:A4"/>
    <mergeCell ref="F90:G90"/>
    <mergeCell ref="F89:G89"/>
    <mergeCell ref="A89:B89"/>
    <mergeCell ref="A90:B90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view="pageBreakPreview" zoomScale="115" zoomScaleNormal="100" zoomScaleSheetLayoutView="115" workbookViewId="0">
      <selection activeCell="F27" sqref="F27:F28"/>
    </sheetView>
  </sheetViews>
  <sheetFormatPr baseColWidth="10" defaultColWidth="12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7" customHeight="1" x14ac:dyDescent="0.2">
      <c r="A1" s="50" t="s">
        <v>130</v>
      </c>
      <c r="B1" s="48"/>
      <c r="C1" s="48"/>
      <c r="D1" s="48"/>
      <c r="E1" s="48"/>
      <c r="F1" s="48"/>
      <c r="G1" s="48"/>
      <c r="H1" s="49"/>
    </row>
    <row r="2" spans="1:8" x14ac:dyDescent="0.2">
      <c r="A2" s="58" t="s">
        <v>51</v>
      </c>
      <c r="B2" s="53"/>
      <c r="C2" s="50" t="s">
        <v>57</v>
      </c>
      <c r="D2" s="48"/>
      <c r="E2" s="48"/>
      <c r="F2" s="48"/>
      <c r="G2" s="49"/>
      <c r="H2" s="51" t="s">
        <v>56</v>
      </c>
    </row>
    <row r="3" spans="1:8" ht="24.95" customHeight="1" x14ac:dyDescent="0.2">
      <c r="A3" s="59"/>
      <c r="B3" s="54"/>
      <c r="C3" s="4" t="s">
        <v>52</v>
      </c>
      <c r="D3" s="4" t="s">
        <v>117</v>
      </c>
      <c r="E3" s="4" t="s">
        <v>53</v>
      </c>
      <c r="F3" s="4" t="s">
        <v>54</v>
      </c>
      <c r="G3" s="4" t="s">
        <v>55</v>
      </c>
      <c r="H3" s="52"/>
    </row>
    <row r="4" spans="1:8" x14ac:dyDescent="0.2">
      <c r="A4" s="60"/>
      <c r="B4" s="55"/>
      <c r="C4" s="5">
        <v>1</v>
      </c>
      <c r="D4" s="5">
        <v>2</v>
      </c>
      <c r="E4" s="5" t="s">
        <v>118</v>
      </c>
      <c r="F4" s="5">
        <v>4</v>
      </c>
      <c r="G4" s="5">
        <v>5</v>
      </c>
      <c r="H4" s="5" t="s">
        <v>119</v>
      </c>
    </row>
    <row r="5" spans="1:8" x14ac:dyDescent="0.2">
      <c r="A5" s="3"/>
      <c r="B5" s="8" t="s">
        <v>0</v>
      </c>
      <c r="C5" s="21">
        <v>46958821.270000003</v>
      </c>
      <c r="D5" s="21">
        <v>5609869.9100000001</v>
      </c>
      <c r="E5" s="21">
        <f>C5+D5</f>
        <v>52568691.180000007</v>
      </c>
      <c r="F5" s="21">
        <v>12201650.810000001</v>
      </c>
      <c r="G5" s="21">
        <v>12201650.810000001</v>
      </c>
      <c r="H5" s="21">
        <f>E5-F5</f>
        <v>40367040.370000005</v>
      </c>
    </row>
    <row r="6" spans="1:8" x14ac:dyDescent="0.2">
      <c r="A6" s="3"/>
      <c r="B6" s="8" t="s">
        <v>1</v>
      </c>
      <c r="C6" s="21">
        <v>43950945.969999999</v>
      </c>
      <c r="D6" s="21">
        <v>19636845.920000002</v>
      </c>
      <c r="E6" s="21">
        <f>C6+D6</f>
        <v>63587791.890000001</v>
      </c>
      <c r="F6" s="21">
        <v>12643474.92</v>
      </c>
      <c r="G6" s="21">
        <v>12643474.92</v>
      </c>
      <c r="H6" s="21">
        <f>E6-F6</f>
        <v>50944316.969999999</v>
      </c>
    </row>
    <row r="7" spans="1:8" x14ac:dyDescent="0.2">
      <c r="A7" s="3"/>
      <c r="B7" s="8" t="s">
        <v>2</v>
      </c>
      <c r="C7" s="21">
        <v>0</v>
      </c>
      <c r="D7" s="21">
        <v>0</v>
      </c>
      <c r="E7" s="21">
        <f>C7+D7</f>
        <v>0</v>
      </c>
      <c r="F7" s="21">
        <v>0</v>
      </c>
      <c r="G7" s="21">
        <v>0</v>
      </c>
      <c r="H7" s="21">
        <f>E7-F7</f>
        <v>0</v>
      </c>
    </row>
    <row r="8" spans="1:8" x14ac:dyDescent="0.2">
      <c r="A8" s="3"/>
      <c r="B8" s="8" t="s">
        <v>39</v>
      </c>
      <c r="C8" s="21">
        <v>0</v>
      </c>
      <c r="D8" s="21">
        <v>0</v>
      </c>
      <c r="E8" s="21">
        <f>C8+D8</f>
        <v>0</v>
      </c>
      <c r="F8" s="21">
        <v>0</v>
      </c>
      <c r="G8" s="21">
        <v>0</v>
      </c>
      <c r="H8" s="21">
        <f>E8-F8</f>
        <v>0</v>
      </c>
    </row>
    <row r="9" spans="1:8" x14ac:dyDescent="0.2">
      <c r="A9" s="3"/>
      <c r="B9" s="16" t="s">
        <v>36</v>
      </c>
      <c r="C9" s="22">
        <v>0</v>
      </c>
      <c r="D9" s="22">
        <v>0</v>
      </c>
      <c r="E9" s="22">
        <f>C9+D9</f>
        <v>0</v>
      </c>
      <c r="F9" s="22">
        <v>0</v>
      </c>
      <c r="G9" s="22">
        <v>0</v>
      </c>
      <c r="H9" s="22">
        <f>E9-F9</f>
        <v>0</v>
      </c>
    </row>
    <row r="10" spans="1:8" x14ac:dyDescent="0.2">
      <c r="A10" s="9"/>
      <c r="B10" s="14" t="s">
        <v>50</v>
      </c>
      <c r="C10" s="20">
        <f t="shared" ref="C10:H10" si="0">SUM(C5+C6+C7+C8+C9)</f>
        <v>90909767.24000001</v>
      </c>
      <c r="D10" s="20">
        <f t="shared" si="0"/>
        <v>25246715.830000002</v>
      </c>
      <c r="E10" s="20">
        <f t="shared" si="0"/>
        <v>116156483.07000001</v>
      </c>
      <c r="F10" s="20">
        <f t="shared" si="0"/>
        <v>24845125.73</v>
      </c>
      <c r="G10" s="20">
        <f t="shared" si="0"/>
        <v>24845125.73</v>
      </c>
      <c r="H10" s="20">
        <f t="shared" si="0"/>
        <v>91311357.340000004</v>
      </c>
    </row>
    <row r="12" spans="1:8" x14ac:dyDescent="0.2">
      <c r="A12" s="1" t="s">
        <v>120</v>
      </c>
    </row>
    <row r="22" spans="1:8" x14ac:dyDescent="0.2">
      <c r="A22" s="35"/>
      <c r="B22" s="57" t="s">
        <v>159</v>
      </c>
      <c r="C22" s="57"/>
      <c r="D22" s="38"/>
      <c r="E22" s="39"/>
      <c r="F22" s="56" t="s">
        <v>160</v>
      </c>
      <c r="G22" s="56"/>
      <c r="H22" s="56"/>
    </row>
    <row r="23" spans="1:8" x14ac:dyDescent="0.2">
      <c r="A23" s="35"/>
      <c r="B23" s="57" t="s">
        <v>161</v>
      </c>
      <c r="C23" s="57"/>
      <c r="D23" s="38"/>
      <c r="E23" s="39"/>
      <c r="F23" s="56" t="s">
        <v>162</v>
      </c>
      <c r="G23" s="56"/>
      <c r="H23" s="56"/>
    </row>
  </sheetData>
  <sheetProtection formatCells="0" formatColumns="0" formatRows="0" autoFilter="0"/>
  <mergeCells count="8">
    <mergeCell ref="A1:H1"/>
    <mergeCell ref="C2:G2"/>
    <mergeCell ref="H2:H3"/>
    <mergeCell ref="A2:B4"/>
    <mergeCell ref="B23:C23"/>
    <mergeCell ref="F23:H23"/>
    <mergeCell ref="F22:H22"/>
    <mergeCell ref="B22:C2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view="pageBreakPreview" topLeftCell="A19" zoomScaleNormal="100" zoomScaleSheetLayoutView="100" workbookViewId="0">
      <selection activeCell="A41" sqref="A4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4.75" customHeight="1" x14ac:dyDescent="0.2">
      <c r="A1" s="50" t="s">
        <v>155</v>
      </c>
      <c r="B1" s="48"/>
      <c r="C1" s="48"/>
      <c r="D1" s="48"/>
      <c r="E1" s="48"/>
      <c r="F1" s="48"/>
      <c r="G1" s="49"/>
    </row>
    <row r="2" spans="1:7" x14ac:dyDescent="0.2">
      <c r="A2" s="53" t="s">
        <v>51</v>
      </c>
      <c r="B2" s="50" t="s">
        <v>57</v>
      </c>
      <c r="C2" s="48"/>
      <c r="D2" s="48"/>
      <c r="E2" s="48"/>
      <c r="F2" s="49"/>
      <c r="G2" s="51" t="s">
        <v>56</v>
      </c>
    </row>
    <row r="3" spans="1:7" ht="24.95" customHeight="1" x14ac:dyDescent="0.2">
      <c r="A3" s="54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52"/>
    </row>
    <row r="4" spans="1:7" x14ac:dyDescent="0.2">
      <c r="A4" s="55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x14ac:dyDescent="0.2">
      <c r="A5" s="28"/>
      <c r="B5" s="10"/>
      <c r="C5" s="10"/>
      <c r="D5" s="10"/>
      <c r="E5" s="10"/>
      <c r="F5" s="10"/>
      <c r="G5" s="10"/>
    </row>
    <row r="6" spans="1:7" x14ac:dyDescent="0.2">
      <c r="A6" s="29" t="s">
        <v>131</v>
      </c>
      <c r="B6" s="7">
        <v>2977861.68</v>
      </c>
      <c r="C6" s="7">
        <v>77619.100000000006</v>
      </c>
      <c r="D6" s="7">
        <f>B6+C6</f>
        <v>3055480.7800000003</v>
      </c>
      <c r="E6" s="7">
        <v>664322.76</v>
      </c>
      <c r="F6" s="7">
        <v>664322.76</v>
      </c>
      <c r="G6" s="7">
        <f>D6-E6</f>
        <v>2391158.0200000005</v>
      </c>
    </row>
    <row r="7" spans="1:7" x14ac:dyDescent="0.2">
      <c r="A7" s="29" t="s">
        <v>132</v>
      </c>
      <c r="B7" s="7">
        <v>10879107.619999999</v>
      </c>
      <c r="C7" s="7">
        <v>2701385.58</v>
      </c>
      <c r="D7" s="7">
        <f t="shared" ref="D7:D12" si="0">B7+C7</f>
        <v>13580493.199999999</v>
      </c>
      <c r="E7" s="7">
        <v>4949782.41</v>
      </c>
      <c r="F7" s="7">
        <v>4949782.41</v>
      </c>
      <c r="G7" s="7">
        <f t="shared" ref="G7:G12" si="1">D7-E7</f>
        <v>8630710.7899999991</v>
      </c>
    </row>
    <row r="8" spans="1:7" x14ac:dyDescent="0.2">
      <c r="A8" s="29" t="s">
        <v>133</v>
      </c>
      <c r="B8" s="7">
        <v>1334370.9099999999</v>
      </c>
      <c r="C8" s="7">
        <v>-951.87</v>
      </c>
      <c r="D8" s="7">
        <f t="shared" si="0"/>
        <v>1333419.0399999998</v>
      </c>
      <c r="E8" s="7">
        <v>189855.28</v>
      </c>
      <c r="F8" s="7">
        <v>189855.28</v>
      </c>
      <c r="G8" s="7">
        <f t="shared" si="1"/>
        <v>1143563.7599999998</v>
      </c>
    </row>
    <row r="9" spans="1:7" x14ac:dyDescent="0.2">
      <c r="A9" s="29" t="s">
        <v>134</v>
      </c>
      <c r="B9" s="7">
        <v>1829348.24</v>
      </c>
      <c r="C9" s="7">
        <v>589321.16</v>
      </c>
      <c r="D9" s="7">
        <f t="shared" si="0"/>
        <v>2418669.4</v>
      </c>
      <c r="E9" s="7">
        <v>469360.67</v>
      </c>
      <c r="F9" s="7">
        <v>469360.67</v>
      </c>
      <c r="G9" s="7">
        <f t="shared" si="1"/>
        <v>1949308.73</v>
      </c>
    </row>
    <row r="10" spans="1:7" x14ac:dyDescent="0.2">
      <c r="A10" s="29" t="s">
        <v>135</v>
      </c>
      <c r="B10" s="7">
        <v>15961449.949999999</v>
      </c>
      <c r="C10" s="7">
        <v>992221.76</v>
      </c>
      <c r="D10" s="7">
        <f t="shared" si="0"/>
        <v>16953671.710000001</v>
      </c>
      <c r="E10" s="7">
        <v>3589208.03</v>
      </c>
      <c r="F10" s="7">
        <v>3589208.03</v>
      </c>
      <c r="G10" s="7">
        <f t="shared" si="1"/>
        <v>13364463.680000002</v>
      </c>
    </row>
    <row r="11" spans="1:7" x14ac:dyDescent="0.2">
      <c r="A11" s="29" t="s">
        <v>136</v>
      </c>
      <c r="B11" s="7">
        <v>1473673.06</v>
      </c>
      <c r="C11" s="7">
        <v>706987.4</v>
      </c>
      <c r="D11" s="7">
        <f t="shared" si="0"/>
        <v>2180660.46</v>
      </c>
      <c r="E11" s="7">
        <v>375777.23</v>
      </c>
      <c r="F11" s="7">
        <v>375777.23</v>
      </c>
      <c r="G11" s="7">
        <f t="shared" si="1"/>
        <v>1804883.23</v>
      </c>
    </row>
    <row r="12" spans="1:7" x14ac:dyDescent="0.2">
      <c r="A12" s="29" t="s">
        <v>137</v>
      </c>
      <c r="B12" s="7">
        <v>2589330.42</v>
      </c>
      <c r="C12" s="7">
        <v>28749.19</v>
      </c>
      <c r="D12" s="7">
        <f t="shared" si="0"/>
        <v>2618079.61</v>
      </c>
      <c r="E12" s="7">
        <v>290903.86</v>
      </c>
      <c r="F12" s="7">
        <v>290903.86</v>
      </c>
      <c r="G12" s="7">
        <f t="shared" si="1"/>
        <v>2327175.75</v>
      </c>
    </row>
    <row r="13" spans="1:7" x14ac:dyDescent="0.2">
      <c r="A13" s="29" t="s">
        <v>138</v>
      </c>
      <c r="B13" s="7">
        <v>631153.25</v>
      </c>
      <c r="C13" s="7">
        <v>148264.5</v>
      </c>
      <c r="D13" s="7">
        <f t="shared" ref="D13" si="2">B13+C13</f>
        <v>779417.75</v>
      </c>
      <c r="E13" s="7">
        <v>276786.96000000002</v>
      </c>
      <c r="F13" s="7">
        <v>276786.96000000002</v>
      </c>
      <c r="G13" s="7">
        <f t="shared" ref="G13" si="3">D13-E13</f>
        <v>502630.79</v>
      </c>
    </row>
    <row r="14" spans="1:7" x14ac:dyDescent="0.2">
      <c r="A14" s="29" t="s">
        <v>139</v>
      </c>
      <c r="B14" s="7">
        <v>1075611.1000000001</v>
      </c>
      <c r="C14" s="7">
        <v>8149.55</v>
      </c>
      <c r="D14" s="7">
        <f t="shared" ref="D14" si="4">B14+C14</f>
        <v>1083760.6500000001</v>
      </c>
      <c r="E14" s="7">
        <v>91133.7</v>
      </c>
      <c r="F14" s="7">
        <v>91133.7</v>
      </c>
      <c r="G14" s="7">
        <f t="shared" ref="G14" si="5">D14-E14</f>
        <v>992626.95000000019</v>
      </c>
    </row>
    <row r="15" spans="1:7" x14ac:dyDescent="0.2">
      <c r="A15" s="29" t="s">
        <v>140</v>
      </c>
      <c r="B15" s="7">
        <v>1214486.82</v>
      </c>
      <c r="C15" s="7">
        <v>11971.51</v>
      </c>
      <c r="D15" s="7">
        <f t="shared" ref="D15" si="6">B15+C15</f>
        <v>1226458.33</v>
      </c>
      <c r="E15" s="7">
        <v>141542.81</v>
      </c>
      <c r="F15" s="7">
        <v>141542.81</v>
      </c>
      <c r="G15" s="7">
        <f t="shared" ref="G15" si="7">D15-E15</f>
        <v>1084915.52</v>
      </c>
    </row>
    <row r="16" spans="1:7" x14ac:dyDescent="0.2">
      <c r="A16" s="29" t="s">
        <v>141</v>
      </c>
      <c r="B16" s="7">
        <v>46752350.420000002</v>
      </c>
      <c r="C16" s="7">
        <v>-46752350.420000002</v>
      </c>
      <c r="D16" s="7">
        <f t="shared" ref="D16" si="8">B16+C16</f>
        <v>0</v>
      </c>
      <c r="E16" s="7">
        <v>0</v>
      </c>
      <c r="F16" s="7">
        <v>0</v>
      </c>
      <c r="G16" s="7">
        <f t="shared" ref="G16" si="9">D16-E16</f>
        <v>0</v>
      </c>
    </row>
    <row r="17" spans="1:7" x14ac:dyDescent="0.2">
      <c r="A17" s="29" t="s">
        <v>142</v>
      </c>
      <c r="B17" s="7">
        <v>2165391.41</v>
      </c>
      <c r="C17" s="7">
        <v>-2165391.41</v>
      </c>
      <c r="D17" s="7">
        <f t="shared" ref="D17" si="10">B17+C17</f>
        <v>0</v>
      </c>
      <c r="E17" s="7">
        <v>0</v>
      </c>
      <c r="F17" s="7">
        <v>0</v>
      </c>
      <c r="G17" s="7">
        <f t="shared" ref="G17" si="11">D17-E17</f>
        <v>0</v>
      </c>
    </row>
    <row r="18" spans="1:7" x14ac:dyDescent="0.2">
      <c r="A18" s="29" t="s">
        <v>143</v>
      </c>
      <c r="B18" s="7">
        <v>467815.65</v>
      </c>
      <c r="C18" s="7">
        <v>-467815.65</v>
      </c>
      <c r="D18" s="7">
        <f t="shared" ref="D18" si="12">B18+C18</f>
        <v>0</v>
      </c>
      <c r="E18" s="7">
        <v>0</v>
      </c>
      <c r="F18" s="7">
        <v>0</v>
      </c>
      <c r="G18" s="7">
        <f t="shared" ref="G18" si="13">D18-E18</f>
        <v>0</v>
      </c>
    </row>
    <row r="19" spans="1:7" x14ac:dyDescent="0.2">
      <c r="A19" s="29" t="s">
        <v>144</v>
      </c>
      <c r="B19" s="7">
        <v>421508.57</v>
      </c>
      <c r="C19" s="7">
        <v>-421508.57</v>
      </c>
      <c r="D19" s="7">
        <f t="shared" ref="D19" si="14">B19+C19</f>
        <v>0</v>
      </c>
      <c r="E19" s="7">
        <v>0</v>
      </c>
      <c r="F19" s="7">
        <v>0</v>
      </c>
      <c r="G19" s="7">
        <f t="shared" ref="G19" si="15">D19-E19</f>
        <v>0</v>
      </c>
    </row>
    <row r="20" spans="1:7" x14ac:dyDescent="0.2">
      <c r="A20" s="29" t="s">
        <v>145</v>
      </c>
      <c r="B20" s="7">
        <v>526166.1</v>
      </c>
      <c r="C20" s="7">
        <v>-526166.1</v>
      </c>
      <c r="D20" s="7">
        <f t="shared" ref="D20" si="16">B20+C20</f>
        <v>0</v>
      </c>
      <c r="E20" s="7">
        <v>0</v>
      </c>
      <c r="F20" s="7">
        <v>0</v>
      </c>
      <c r="G20" s="7">
        <f t="shared" ref="G20" si="17">D20-E20</f>
        <v>0</v>
      </c>
    </row>
    <row r="21" spans="1:7" x14ac:dyDescent="0.2">
      <c r="A21" s="29" t="s">
        <v>146</v>
      </c>
      <c r="B21" s="7">
        <v>297174.49</v>
      </c>
      <c r="C21" s="7">
        <v>-297174.49</v>
      </c>
      <c r="D21" s="7">
        <f t="shared" ref="D21" si="18">B21+C21</f>
        <v>0</v>
      </c>
      <c r="E21" s="7">
        <v>0</v>
      </c>
      <c r="F21" s="7">
        <v>0</v>
      </c>
      <c r="G21" s="7">
        <f t="shared" ref="G21" si="19">D21-E21</f>
        <v>0</v>
      </c>
    </row>
    <row r="22" spans="1:7" x14ac:dyDescent="0.2">
      <c r="A22" s="29" t="s">
        <v>147</v>
      </c>
      <c r="B22" s="7">
        <v>312967.55</v>
      </c>
      <c r="C22" s="7">
        <v>-312967.55</v>
      </c>
      <c r="D22" s="7">
        <f t="shared" ref="D22" si="20">B22+C22</f>
        <v>0</v>
      </c>
      <c r="E22" s="7">
        <v>0</v>
      </c>
      <c r="F22" s="7">
        <v>0</v>
      </c>
      <c r="G22" s="7">
        <f t="shared" ref="G22" si="21">D22-E22</f>
        <v>0</v>
      </c>
    </row>
    <row r="23" spans="1:7" x14ac:dyDescent="0.2">
      <c r="A23" s="29" t="s">
        <v>148</v>
      </c>
      <c r="B23" s="7">
        <v>0</v>
      </c>
      <c r="C23" s="7">
        <v>66236355.590000004</v>
      </c>
      <c r="D23" s="7">
        <f t="shared" ref="D23" si="22">B23+C23</f>
        <v>66236355.590000004</v>
      </c>
      <c r="E23" s="7">
        <v>13057957.710000001</v>
      </c>
      <c r="F23" s="7">
        <v>13057957.710000001</v>
      </c>
      <c r="G23" s="7">
        <f t="shared" ref="G23" si="23">D23-E23</f>
        <v>53178397.880000003</v>
      </c>
    </row>
    <row r="24" spans="1:7" x14ac:dyDescent="0.2">
      <c r="A24" s="29" t="s">
        <v>149</v>
      </c>
      <c r="B24" s="7">
        <v>0</v>
      </c>
      <c r="C24" s="7">
        <v>2350509.08</v>
      </c>
      <c r="D24" s="7">
        <f t="shared" ref="D24" si="24">B24+C24</f>
        <v>2350509.08</v>
      </c>
      <c r="E24" s="7">
        <v>367225.05</v>
      </c>
      <c r="F24" s="7">
        <v>367225.05</v>
      </c>
      <c r="G24" s="7">
        <f t="shared" ref="G24" si="25">D24-E24</f>
        <v>1983284.03</v>
      </c>
    </row>
    <row r="25" spans="1:7" x14ac:dyDescent="0.2">
      <c r="A25" s="29" t="s">
        <v>150</v>
      </c>
      <c r="B25" s="7">
        <v>0</v>
      </c>
      <c r="C25" s="7">
        <v>474498.73</v>
      </c>
      <c r="D25" s="7">
        <f t="shared" ref="D25" si="26">B25+C25</f>
        <v>474498.73</v>
      </c>
      <c r="E25" s="7">
        <v>99072.48</v>
      </c>
      <c r="F25" s="7">
        <v>99072.48</v>
      </c>
      <c r="G25" s="7">
        <f t="shared" ref="G25" si="27">D25-E25</f>
        <v>375426.25</v>
      </c>
    </row>
    <row r="26" spans="1:7" x14ac:dyDescent="0.2">
      <c r="A26" s="29" t="s">
        <v>151</v>
      </c>
      <c r="B26" s="7">
        <v>0</v>
      </c>
      <c r="C26" s="7">
        <v>422136.64</v>
      </c>
      <c r="D26" s="7">
        <f t="shared" ref="D26" si="28">B26+C26</f>
        <v>422136.64</v>
      </c>
      <c r="E26" s="7">
        <v>83166.100000000006</v>
      </c>
      <c r="F26" s="7">
        <v>83166.100000000006</v>
      </c>
      <c r="G26" s="7">
        <f t="shared" ref="G26" si="29">D26-E26</f>
        <v>338970.54000000004</v>
      </c>
    </row>
    <row r="27" spans="1:7" x14ac:dyDescent="0.2">
      <c r="A27" s="29" t="s">
        <v>152</v>
      </c>
      <c r="B27" s="7">
        <v>0</v>
      </c>
      <c r="C27" s="7">
        <v>528602.46</v>
      </c>
      <c r="D27" s="7">
        <f t="shared" ref="D27" si="30">B27+C27</f>
        <v>528602.46</v>
      </c>
      <c r="E27" s="7">
        <v>91404.800000000003</v>
      </c>
      <c r="F27" s="7">
        <v>91404.800000000003</v>
      </c>
      <c r="G27" s="7">
        <f t="shared" ref="G27" si="31">D27-E27</f>
        <v>437197.66</v>
      </c>
    </row>
    <row r="28" spans="1:7" x14ac:dyDescent="0.2">
      <c r="A28" s="29" t="s">
        <v>153</v>
      </c>
      <c r="B28" s="7">
        <v>0</v>
      </c>
      <c r="C28" s="7">
        <v>293683.71999999997</v>
      </c>
      <c r="D28" s="7">
        <f t="shared" ref="D28" si="32">B28+C28</f>
        <v>293683.71999999997</v>
      </c>
      <c r="E28" s="7">
        <v>49053.72</v>
      </c>
      <c r="F28" s="7">
        <v>49053.72</v>
      </c>
      <c r="G28" s="7">
        <f t="shared" ref="G28" si="33">D28-E28</f>
        <v>244629.99999999997</v>
      </c>
    </row>
    <row r="29" spans="1:7" x14ac:dyDescent="0.2">
      <c r="A29" s="29" t="s">
        <v>154</v>
      </c>
      <c r="B29" s="7">
        <v>0</v>
      </c>
      <c r="C29" s="7">
        <v>620585.92000000004</v>
      </c>
      <c r="D29" s="7">
        <f t="shared" ref="D29" si="34">B29+C29</f>
        <v>620585.92000000004</v>
      </c>
      <c r="E29" s="7">
        <v>58572.160000000003</v>
      </c>
      <c r="F29" s="7">
        <v>58572.160000000003</v>
      </c>
      <c r="G29" s="7">
        <f t="shared" ref="G29" si="35">D29-E29</f>
        <v>562013.76</v>
      </c>
    </row>
    <row r="30" spans="1:7" x14ac:dyDescent="0.2">
      <c r="A30" s="29"/>
      <c r="B30" s="7"/>
      <c r="C30" s="7"/>
      <c r="D30" s="7"/>
      <c r="E30" s="7"/>
      <c r="F30" s="7"/>
      <c r="G30" s="7"/>
    </row>
    <row r="31" spans="1:7" x14ac:dyDescent="0.2">
      <c r="A31" s="15" t="s">
        <v>50</v>
      </c>
      <c r="B31" s="23">
        <f t="shared" ref="B31:G31" si="36">SUM(B6:B30)</f>
        <v>90909767.23999998</v>
      </c>
      <c r="C31" s="23">
        <f t="shared" si="36"/>
        <v>25246715.830000002</v>
      </c>
      <c r="D31" s="23">
        <f t="shared" si="36"/>
        <v>116156483.06999999</v>
      </c>
      <c r="E31" s="23">
        <f t="shared" si="36"/>
        <v>24845125.730000004</v>
      </c>
      <c r="F31" s="23">
        <f t="shared" si="36"/>
        <v>24845125.730000004</v>
      </c>
      <c r="G31" s="23">
        <f t="shared" si="36"/>
        <v>91311357.340000004</v>
      </c>
    </row>
    <row r="34" spans="1:7" ht="45" customHeight="1" x14ac:dyDescent="0.2">
      <c r="A34" s="50" t="s">
        <v>156</v>
      </c>
      <c r="B34" s="48"/>
      <c r="C34" s="48"/>
      <c r="D34" s="48"/>
      <c r="E34" s="48"/>
      <c r="F34" s="48"/>
      <c r="G34" s="49"/>
    </row>
    <row r="35" spans="1:7" x14ac:dyDescent="0.2">
      <c r="A35" s="53" t="s">
        <v>51</v>
      </c>
      <c r="B35" s="50" t="s">
        <v>57</v>
      </c>
      <c r="C35" s="48"/>
      <c r="D35" s="48"/>
      <c r="E35" s="48"/>
      <c r="F35" s="49"/>
      <c r="G35" s="51" t="s">
        <v>56</v>
      </c>
    </row>
    <row r="36" spans="1:7" ht="22.5" x14ac:dyDescent="0.2">
      <c r="A36" s="54"/>
      <c r="B36" s="4" t="s">
        <v>52</v>
      </c>
      <c r="C36" s="4" t="s">
        <v>117</v>
      </c>
      <c r="D36" s="4" t="s">
        <v>53</v>
      </c>
      <c r="E36" s="4" t="s">
        <v>54</v>
      </c>
      <c r="F36" s="4" t="s">
        <v>55</v>
      </c>
      <c r="G36" s="52"/>
    </row>
    <row r="37" spans="1:7" x14ac:dyDescent="0.2">
      <c r="A37" s="55"/>
      <c r="B37" s="5">
        <v>1</v>
      </c>
      <c r="C37" s="5">
        <v>2</v>
      </c>
      <c r="D37" s="5" t="s">
        <v>118</v>
      </c>
      <c r="E37" s="5">
        <v>4</v>
      </c>
      <c r="F37" s="5">
        <v>5</v>
      </c>
      <c r="G37" s="5" t="s">
        <v>119</v>
      </c>
    </row>
    <row r="38" spans="1:7" x14ac:dyDescent="0.2">
      <c r="A38" s="30" t="s">
        <v>8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</row>
    <row r="39" spans="1:7" x14ac:dyDescent="0.2">
      <c r="A39" s="30" t="s">
        <v>9</v>
      </c>
      <c r="B39" s="7">
        <v>0</v>
      </c>
      <c r="C39" s="7">
        <v>0</v>
      </c>
      <c r="D39" s="7">
        <f t="shared" ref="D39:D41" si="37">B39+C39</f>
        <v>0</v>
      </c>
      <c r="E39" s="7">
        <v>0</v>
      </c>
      <c r="F39" s="7">
        <v>0</v>
      </c>
      <c r="G39" s="7">
        <f t="shared" ref="G39:G41" si="38">D39-E39</f>
        <v>0</v>
      </c>
    </row>
    <row r="40" spans="1:7" x14ac:dyDescent="0.2">
      <c r="A40" s="30" t="s">
        <v>10</v>
      </c>
      <c r="B40" s="7">
        <v>0</v>
      </c>
      <c r="C40" s="7">
        <v>0</v>
      </c>
      <c r="D40" s="7">
        <f t="shared" si="37"/>
        <v>0</v>
      </c>
      <c r="E40" s="7">
        <v>0</v>
      </c>
      <c r="F40" s="7">
        <v>0</v>
      </c>
      <c r="G40" s="7">
        <f t="shared" si="38"/>
        <v>0</v>
      </c>
    </row>
    <row r="41" spans="1:7" x14ac:dyDescent="0.2">
      <c r="A41" s="30" t="s">
        <v>121</v>
      </c>
      <c r="B41" s="7">
        <v>0</v>
      </c>
      <c r="C41" s="7">
        <v>0</v>
      </c>
      <c r="D41" s="7">
        <f t="shared" si="37"/>
        <v>0</v>
      </c>
      <c r="E41" s="7">
        <v>0</v>
      </c>
      <c r="F41" s="7">
        <v>0</v>
      </c>
      <c r="G41" s="7">
        <f t="shared" si="38"/>
        <v>0</v>
      </c>
    </row>
    <row r="42" spans="1:7" x14ac:dyDescent="0.2">
      <c r="A42" s="15" t="s">
        <v>50</v>
      </c>
      <c r="B42" s="23">
        <f t="shared" ref="B42:G42" si="39">SUM(B38:B41)</f>
        <v>0</v>
      </c>
      <c r="C42" s="23">
        <f t="shared" si="39"/>
        <v>0</v>
      </c>
      <c r="D42" s="23">
        <f t="shared" si="39"/>
        <v>0</v>
      </c>
      <c r="E42" s="23">
        <f t="shared" si="39"/>
        <v>0</v>
      </c>
      <c r="F42" s="23">
        <f t="shared" si="39"/>
        <v>0</v>
      </c>
      <c r="G42" s="23">
        <f t="shared" si="39"/>
        <v>0</v>
      </c>
    </row>
    <row r="45" spans="1:7" ht="45" customHeight="1" x14ac:dyDescent="0.2">
      <c r="A45" s="50" t="s">
        <v>157</v>
      </c>
      <c r="B45" s="48"/>
      <c r="C45" s="48"/>
      <c r="D45" s="48"/>
      <c r="E45" s="48"/>
      <c r="F45" s="48"/>
      <c r="G45" s="49"/>
    </row>
    <row r="46" spans="1:7" x14ac:dyDescent="0.2">
      <c r="A46" s="53" t="s">
        <v>51</v>
      </c>
      <c r="B46" s="50" t="s">
        <v>57</v>
      </c>
      <c r="C46" s="48"/>
      <c r="D46" s="48"/>
      <c r="E46" s="48"/>
      <c r="F46" s="49"/>
      <c r="G46" s="51" t="s">
        <v>56</v>
      </c>
    </row>
    <row r="47" spans="1:7" ht="22.5" x14ac:dyDescent="0.2">
      <c r="A47" s="54"/>
      <c r="B47" s="4" t="s">
        <v>52</v>
      </c>
      <c r="C47" s="4" t="s">
        <v>117</v>
      </c>
      <c r="D47" s="4" t="s">
        <v>53</v>
      </c>
      <c r="E47" s="4" t="s">
        <v>54</v>
      </c>
      <c r="F47" s="4" t="s">
        <v>55</v>
      </c>
      <c r="G47" s="52"/>
    </row>
    <row r="48" spans="1:7" x14ac:dyDescent="0.2">
      <c r="A48" s="55"/>
      <c r="B48" s="5">
        <v>1</v>
      </c>
      <c r="C48" s="5">
        <v>2</v>
      </c>
      <c r="D48" s="5" t="s">
        <v>118</v>
      </c>
      <c r="E48" s="5">
        <v>4</v>
      </c>
      <c r="F48" s="5">
        <v>5</v>
      </c>
      <c r="G48" s="5" t="s">
        <v>119</v>
      </c>
    </row>
    <row r="49" spans="1:7" x14ac:dyDescent="0.2">
      <c r="A49" s="31" t="s">
        <v>12</v>
      </c>
      <c r="B49" s="7">
        <v>0</v>
      </c>
      <c r="C49" s="7">
        <v>0</v>
      </c>
      <c r="D49" s="7">
        <f t="shared" ref="D49:D55" si="40">B49+C49</f>
        <v>0</v>
      </c>
      <c r="E49" s="7">
        <v>0</v>
      </c>
      <c r="F49" s="7">
        <v>0</v>
      </c>
      <c r="G49" s="7">
        <f t="shared" ref="G49:G55" si="41">D49-E49</f>
        <v>0</v>
      </c>
    </row>
    <row r="50" spans="1:7" x14ac:dyDescent="0.2">
      <c r="A50" s="31" t="s">
        <v>11</v>
      </c>
      <c r="B50" s="7">
        <v>0</v>
      </c>
      <c r="C50" s="7">
        <v>0</v>
      </c>
      <c r="D50" s="7">
        <f t="shared" si="40"/>
        <v>0</v>
      </c>
      <c r="E50" s="7">
        <v>0</v>
      </c>
      <c r="F50" s="7">
        <v>0</v>
      </c>
      <c r="G50" s="7">
        <f t="shared" si="41"/>
        <v>0</v>
      </c>
    </row>
    <row r="51" spans="1:7" x14ac:dyDescent="0.2">
      <c r="A51" s="31" t="s">
        <v>13</v>
      </c>
      <c r="B51" s="7">
        <v>0</v>
      </c>
      <c r="C51" s="7">
        <v>0</v>
      </c>
      <c r="D51" s="7">
        <f t="shared" si="40"/>
        <v>0</v>
      </c>
      <c r="E51" s="7">
        <v>0</v>
      </c>
      <c r="F51" s="7">
        <v>0</v>
      </c>
      <c r="G51" s="7">
        <f t="shared" si="41"/>
        <v>0</v>
      </c>
    </row>
    <row r="52" spans="1:7" x14ac:dyDescent="0.2">
      <c r="A52" s="31" t="s">
        <v>25</v>
      </c>
      <c r="B52" s="7">
        <v>0</v>
      </c>
      <c r="C52" s="7">
        <v>0</v>
      </c>
      <c r="D52" s="7">
        <f t="shared" si="40"/>
        <v>0</v>
      </c>
      <c r="E52" s="7">
        <v>0</v>
      </c>
      <c r="F52" s="7">
        <v>0</v>
      </c>
      <c r="G52" s="7">
        <f t="shared" si="41"/>
        <v>0</v>
      </c>
    </row>
    <row r="53" spans="1:7" ht="11.25" customHeight="1" x14ac:dyDescent="0.2">
      <c r="A53" s="31" t="s">
        <v>26</v>
      </c>
      <c r="B53" s="7">
        <v>0</v>
      </c>
      <c r="C53" s="7">
        <v>0</v>
      </c>
      <c r="D53" s="7">
        <f t="shared" si="40"/>
        <v>0</v>
      </c>
      <c r="E53" s="7">
        <v>0</v>
      </c>
      <c r="F53" s="7">
        <v>0</v>
      </c>
      <c r="G53" s="7">
        <f t="shared" si="41"/>
        <v>0</v>
      </c>
    </row>
    <row r="54" spans="1:7" x14ac:dyDescent="0.2">
      <c r="A54" s="31" t="s">
        <v>128</v>
      </c>
      <c r="B54" s="7">
        <v>0</v>
      </c>
      <c r="C54" s="7">
        <v>0</v>
      </c>
      <c r="D54" s="7">
        <f t="shared" si="40"/>
        <v>0</v>
      </c>
      <c r="E54" s="7">
        <v>0</v>
      </c>
      <c r="F54" s="7">
        <v>0</v>
      </c>
      <c r="G54" s="7">
        <f t="shared" si="41"/>
        <v>0</v>
      </c>
    </row>
    <row r="55" spans="1:7" x14ac:dyDescent="0.2">
      <c r="A55" s="31" t="s">
        <v>14</v>
      </c>
      <c r="B55" s="7">
        <v>0</v>
      </c>
      <c r="C55" s="7">
        <v>0</v>
      </c>
      <c r="D55" s="7">
        <f t="shared" si="40"/>
        <v>0</v>
      </c>
      <c r="E55" s="7">
        <v>0</v>
      </c>
      <c r="F55" s="7">
        <v>0</v>
      </c>
      <c r="G55" s="7">
        <f t="shared" si="41"/>
        <v>0</v>
      </c>
    </row>
    <row r="56" spans="1:7" x14ac:dyDescent="0.2">
      <c r="A56" s="15" t="s">
        <v>50</v>
      </c>
      <c r="B56" s="23">
        <f t="shared" ref="B56:G56" si="42">SUM(B49:B55)</f>
        <v>0</v>
      </c>
      <c r="C56" s="23">
        <f t="shared" si="42"/>
        <v>0</v>
      </c>
      <c r="D56" s="23">
        <f t="shared" si="42"/>
        <v>0</v>
      </c>
      <c r="E56" s="23">
        <f t="shared" si="42"/>
        <v>0</v>
      </c>
      <c r="F56" s="23">
        <f t="shared" si="42"/>
        <v>0</v>
      </c>
      <c r="G56" s="23">
        <f t="shared" si="42"/>
        <v>0</v>
      </c>
    </row>
    <row r="58" spans="1:7" x14ac:dyDescent="0.2">
      <c r="A58" s="1" t="s">
        <v>120</v>
      </c>
    </row>
    <row r="61" spans="1:7" s="41" customFormat="1" x14ac:dyDescent="0.2"/>
    <row r="62" spans="1:7" s="41" customFormat="1" x14ac:dyDescent="0.2"/>
    <row r="69" spans="1:8" x14ac:dyDescent="0.2">
      <c r="A69" s="57" t="s">
        <v>163</v>
      </c>
      <c r="B69" s="57"/>
      <c r="C69" s="42"/>
      <c r="D69" s="43"/>
      <c r="E69" s="43"/>
      <c r="F69" s="56" t="s">
        <v>164</v>
      </c>
      <c r="G69" s="56"/>
      <c r="H69" s="41"/>
    </row>
    <row r="70" spans="1:8" x14ac:dyDescent="0.2">
      <c r="A70" s="57" t="s">
        <v>161</v>
      </c>
      <c r="B70" s="57"/>
      <c r="C70" s="42"/>
      <c r="D70" s="43"/>
      <c r="E70" s="40"/>
      <c r="F70" s="56" t="s">
        <v>162</v>
      </c>
      <c r="G70" s="56"/>
      <c r="H70" s="41"/>
    </row>
  </sheetData>
  <sheetProtection formatCells="0" formatColumns="0" formatRows="0" insertRows="0" deleteRows="0" autoFilter="0"/>
  <mergeCells count="16">
    <mergeCell ref="A1:G1"/>
    <mergeCell ref="A34:G34"/>
    <mergeCell ref="A2:A4"/>
    <mergeCell ref="B46:F46"/>
    <mergeCell ref="G46:G47"/>
    <mergeCell ref="B35:F35"/>
    <mergeCell ref="G35:G36"/>
    <mergeCell ref="A45:G45"/>
    <mergeCell ref="A35:A37"/>
    <mergeCell ref="A46:A48"/>
    <mergeCell ref="F69:G69"/>
    <mergeCell ref="F70:G70"/>
    <mergeCell ref="A69:B69"/>
    <mergeCell ref="A70:B70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view="pageBreakPreview" zoomScaleNormal="100" zoomScaleSheetLayoutView="100" workbookViewId="0">
      <selection activeCell="D64" sqref="D64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69.75" customHeight="1" x14ac:dyDescent="0.2">
      <c r="A1" s="50" t="s">
        <v>158</v>
      </c>
      <c r="B1" s="48"/>
      <c r="C1" s="48"/>
      <c r="D1" s="48"/>
      <c r="E1" s="48"/>
      <c r="F1" s="48"/>
      <c r="G1" s="49"/>
    </row>
    <row r="2" spans="1:7" x14ac:dyDescent="0.2">
      <c r="A2" s="53" t="s">
        <v>51</v>
      </c>
      <c r="B2" s="50" t="s">
        <v>57</v>
      </c>
      <c r="C2" s="48"/>
      <c r="D2" s="48"/>
      <c r="E2" s="48"/>
      <c r="F2" s="49"/>
      <c r="G2" s="51" t="s">
        <v>56</v>
      </c>
    </row>
    <row r="3" spans="1:7" ht="24.95" customHeight="1" x14ac:dyDescent="0.2">
      <c r="A3" s="54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52"/>
    </row>
    <row r="4" spans="1:7" x14ac:dyDescent="0.2">
      <c r="A4" s="55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x14ac:dyDescent="0.2">
      <c r="A5" s="12" t="s">
        <v>15</v>
      </c>
      <c r="B5" s="18">
        <f t="shared" ref="B5:G5" si="0">SUM(B6:B13)</f>
        <v>37935805.719999999</v>
      </c>
      <c r="C5" s="18">
        <f t="shared" si="0"/>
        <v>4559119.6900000004</v>
      </c>
      <c r="D5" s="18">
        <f t="shared" si="0"/>
        <v>42494925.409999996</v>
      </c>
      <c r="E5" s="18">
        <f t="shared" si="0"/>
        <v>10643585</v>
      </c>
      <c r="F5" s="18">
        <f t="shared" si="0"/>
        <v>10643585</v>
      </c>
      <c r="G5" s="18">
        <f t="shared" si="0"/>
        <v>31851340.410000004</v>
      </c>
    </row>
    <row r="6" spans="1:7" x14ac:dyDescent="0.2">
      <c r="A6" s="32" t="s">
        <v>40</v>
      </c>
      <c r="B6" s="7">
        <v>2977861.68</v>
      </c>
      <c r="C6" s="7">
        <v>77619.100000000006</v>
      </c>
      <c r="D6" s="7">
        <f>B6+C6</f>
        <v>3055480.7800000003</v>
      </c>
      <c r="E6" s="7">
        <v>664322.76</v>
      </c>
      <c r="F6" s="7">
        <v>664322.76</v>
      </c>
      <c r="G6" s="7">
        <f>D6-E6</f>
        <v>2391158.0200000005</v>
      </c>
    </row>
    <row r="7" spans="1:7" x14ac:dyDescent="0.2">
      <c r="A7" s="32" t="s">
        <v>16</v>
      </c>
      <c r="B7" s="7">
        <v>0</v>
      </c>
      <c r="C7" s="7">
        <v>0</v>
      </c>
      <c r="D7" s="7">
        <f t="shared" ref="D7:D13" si="1">B7+C7</f>
        <v>0</v>
      </c>
      <c r="E7" s="7">
        <v>0</v>
      </c>
      <c r="F7" s="7">
        <v>0</v>
      </c>
      <c r="G7" s="7">
        <f t="shared" ref="G7:G13" si="2">D7-E7</f>
        <v>0</v>
      </c>
    </row>
    <row r="8" spans="1:7" x14ac:dyDescent="0.2">
      <c r="A8" s="32" t="s">
        <v>122</v>
      </c>
      <c r="B8" s="7">
        <v>12681294.18</v>
      </c>
      <c r="C8" s="7">
        <v>2707116.79</v>
      </c>
      <c r="D8" s="7">
        <f t="shared" si="1"/>
        <v>15388410.969999999</v>
      </c>
      <c r="E8" s="7">
        <v>5238710.17</v>
      </c>
      <c r="F8" s="7">
        <v>5238710.17</v>
      </c>
      <c r="G8" s="7">
        <f t="shared" si="2"/>
        <v>10149700.799999999</v>
      </c>
    </row>
    <row r="9" spans="1:7" x14ac:dyDescent="0.2">
      <c r="A9" s="32" t="s">
        <v>3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32" t="s">
        <v>22</v>
      </c>
      <c r="B10" s="7">
        <v>1829348.24</v>
      </c>
      <c r="C10" s="7">
        <v>589321.16</v>
      </c>
      <c r="D10" s="7">
        <f t="shared" si="1"/>
        <v>2418669.4</v>
      </c>
      <c r="E10" s="7">
        <v>469360.67</v>
      </c>
      <c r="F10" s="7">
        <v>469360.67</v>
      </c>
      <c r="G10" s="7">
        <f t="shared" si="2"/>
        <v>1949308.73</v>
      </c>
    </row>
    <row r="11" spans="1:7" x14ac:dyDescent="0.2">
      <c r="A11" s="32" t="s">
        <v>17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32" t="s">
        <v>41</v>
      </c>
      <c r="B12" s="7">
        <v>3241002.51</v>
      </c>
      <c r="C12" s="7">
        <v>193267.22</v>
      </c>
      <c r="D12" s="7">
        <f t="shared" si="1"/>
        <v>3434269.73</v>
      </c>
      <c r="E12" s="7">
        <v>458358.75</v>
      </c>
      <c r="F12" s="7">
        <v>458358.75</v>
      </c>
      <c r="G12" s="7">
        <f t="shared" si="2"/>
        <v>2975910.98</v>
      </c>
    </row>
    <row r="13" spans="1:7" x14ac:dyDescent="0.2">
      <c r="A13" s="32" t="s">
        <v>18</v>
      </c>
      <c r="B13" s="7">
        <v>17206299.109999999</v>
      </c>
      <c r="C13" s="7">
        <v>991795.42</v>
      </c>
      <c r="D13" s="7">
        <f t="shared" si="1"/>
        <v>18198094.530000001</v>
      </c>
      <c r="E13" s="7">
        <v>3812832.65</v>
      </c>
      <c r="F13" s="7">
        <v>3812832.65</v>
      </c>
      <c r="G13" s="7">
        <f t="shared" si="2"/>
        <v>14385261.880000001</v>
      </c>
    </row>
    <row r="14" spans="1:7" x14ac:dyDescent="0.2">
      <c r="A14" s="12" t="s">
        <v>19</v>
      </c>
      <c r="B14" s="18">
        <f t="shared" ref="B14:G14" si="3">SUM(B15:B21)</f>
        <v>50071663.549999997</v>
      </c>
      <c r="C14" s="18">
        <f t="shared" si="3"/>
        <v>20351228.580000002</v>
      </c>
      <c r="D14" s="18">
        <f t="shared" si="3"/>
        <v>70422892.129999995</v>
      </c>
      <c r="E14" s="18">
        <f t="shared" si="3"/>
        <v>13852064.709999999</v>
      </c>
      <c r="F14" s="18">
        <f t="shared" si="3"/>
        <v>13852064.709999999</v>
      </c>
      <c r="G14" s="18">
        <f t="shared" si="3"/>
        <v>56570827.420000002</v>
      </c>
    </row>
    <row r="15" spans="1:7" x14ac:dyDescent="0.2">
      <c r="A15" s="32" t="s">
        <v>42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 t="shared" ref="G15:G21" si="4">D15-E15</f>
        <v>0</v>
      </c>
    </row>
    <row r="16" spans="1:7" x14ac:dyDescent="0.2">
      <c r="A16" s="32" t="s">
        <v>27</v>
      </c>
      <c r="B16" s="7">
        <v>48226023.479999997</v>
      </c>
      <c r="C16" s="7">
        <v>20190992.57</v>
      </c>
      <c r="D16" s="7">
        <f t="shared" ref="D16:D21" si="5">B16+C16</f>
        <v>68417016.049999997</v>
      </c>
      <c r="E16" s="7">
        <v>13433734.939999999</v>
      </c>
      <c r="F16" s="7">
        <v>13433734.939999999</v>
      </c>
      <c r="G16" s="7">
        <f t="shared" si="4"/>
        <v>54983281.109999999</v>
      </c>
    </row>
    <row r="17" spans="1:7" x14ac:dyDescent="0.2">
      <c r="A17" s="32" t="s">
        <v>20</v>
      </c>
      <c r="B17" s="7">
        <v>0</v>
      </c>
      <c r="C17" s="7">
        <v>0</v>
      </c>
      <c r="D17" s="7">
        <f t="shared" si="5"/>
        <v>0</v>
      </c>
      <c r="E17" s="7">
        <v>0</v>
      </c>
      <c r="F17" s="7">
        <v>0</v>
      </c>
      <c r="G17" s="7">
        <f t="shared" si="4"/>
        <v>0</v>
      </c>
    </row>
    <row r="18" spans="1:7" x14ac:dyDescent="0.2">
      <c r="A18" s="32" t="s">
        <v>43</v>
      </c>
      <c r="B18" s="7">
        <v>1845640.07</v>
      </c>
      <c r="C18" s="7">
        <v>160236.01</v>
      </c>
      <c r="D18" s="7">
        <f t="shared" si="5"/>
        <v>2005876.08</v>
      </c>
      <c r="E18" s="7">
        <v>418329.77</v>
      </c>
      <c r="F18" s="7">
        <v>418329.77</v>
      </c>
      <c r="G18" s="7">
        <f t="shared" si="4"/>
        <v>1587546.31</v>
      </c>
    </row>
    <row r="19" spans="1:7" x14ac:dyDescent="0.2">
      <c r="A19" s="32" t="s">
        <v>44</v>
      </c>
      <c r="B19" s="7">
        <v>0</v>
      </c>
      <c r="C19" s="7">
        <v>0</v>
      </c>
      <c r="D19" s="7">
        <f t="shared" si="5"/>
        <v>0</v>
      </c>
      <c r="E19" s="7">
        <v>0</v>
      </c>
      <c r="F19" s="7">
        <v>0</v>
      </c>
      <c r="G19" s="7">
        <f t="shared" si="4"/>
        <v>0</v>
      </c>
    </row>
    <row r="20" spans="1:7" x14ac:dyDescent="0.2">
      <c r="A20" s="32" t="s">
        <v>45</v>
      </c>
      <c r="B20" s="7">
        <v>0</v>
      </c>
      <c r="C20" s="7">
        <v>0</v>
      </c>
      <c r="D20" s="7">
        <f t="shared" si="5"/>
        <v>0</v>
      </c>
      <c r="E20" s="7">
        <v>0</v>
      </c>
      <c r="F20" s="7">
        <v>0</v>
      </c>
      <c r="G20" s="7">
        <f t="shared" si="4"/>
        <v>0</v>
      </c>
    </row>
    <row r="21" spans="1:7" x14ac:dyDescent="0.2">
      <c r="A21" s="32" t="s">
        <v>4</v>
      </c>
      <c r="B21" s="7">
        <v>0</v>
      </c>
      <c r="C21" s="7">
        <v>0</v>
      </c>
      <c r="D21" s="7">
        <f t="shared" si="5"/>
        <v>0</v>
      </c>
      <c r="E21" s="7">
        <v>0</v>
      </c>
      <c r="F21" s="7">
        <v>0</v>
      </c>
      <c r="G21" s="7">
        <f t="shared" si="4"/>
        <v>0</v>
      </c>
    </row>
    <row r="22" spans="1:7" x14ac:dyDescent="0.2">
      <c r="A22" s="12" t="s">
        <v>46</v>
      </c>
      <c r="B22" s="18">
        <f t="shared" ref="B22:G22" si="6">SUM(B23:B31)</f>
        <v>2902297.9699999997</v>
      </c>
      <c r="C22" s="18">
        <f t="shared" si="6"/>
        <v>336367.56</v>
      </c>
      <c r="D22" s="18">
        <f t="shared" si="6"/>
        <v>3238665.53</v>
      </c>
      <c r="E22" s="18">
        <f t="shared" si="6"/>
        <v>349476.02</v>
      </c>
      <c r="F22" s="18">
        <f t="shared" si="6"/>
        <v>349476.02</v>
      </c>
      <c r="G22" s="18">
        <f t="shared" si="6"/>
        <v>2889189.51</v>
      </c>
    </row>
    <row r="23" spans="1:7" x14ac:dyDescent="0.2">
      <c r="A23" s="32" t="s">
        <v>28</v>
      </c>
      <c r="B23" s="7">
        <v>2589330.42</v>
      </c>
      <c r="C23" s="7">
        <v>28749.19</v>
      </c>
      <c r="D23" s="7">
        <f>B23+C23</f>
        <v>2618079.61</v>
      </c>
      <c r="E23" s="7">
        <v>290903.86</v>
      </c>
      <c r="F23" s="7">
        <v>290903.86</v>
      </c>
      <c r="G23" s="7">
        <f t="shared" ref="G23:G31" si="7">D23-E23</f>
        <v>2327175.75</v>
      </c>
    </row>
    <row r="24" spans="1:7" x14ac:dyDescent="0.2">
      <c r="A24" s="32" t="s">
        <v>23</v>
      </c>
      <c r="B24" s="7">
        <v>0</v>
      </c>
      <c r="C24" s="7">
        <v>0</v>
      </c>
      <c r="D24" s="7">
        <f t="shared" ref="D24:D31" si="8">B24+C24</f>
        <v>0</v>
      </c>
      <c r="E24" s="7">
        <v>0</v>
      </c>
      <c r="F24" s="7">
        <v>0</v>
      </c>
      <c r="G24" s="7">
        <f t="shared" si="7"/>
        <v>0</v>
      </c>
    </row>
    <row r="25" spans="1:7" x14ac:dyDescent="0.2">
      <c r="A25" s="32" t="s">
        <v>29</v>
      </c>
      <c r="B25" s="7">
        <v>0</v>
      </c>
      <c r="C25" s="7">
        <v>0</v>
      </c>
      <c r="D25" s="7">
        <f t="shared" si="8"/>
        <v>0</v>
      </c>
      <c r="E25" s="7">
        <v>0</v>
      </c>
      <c r="F25" s="7">
        <v>0</v>
      </c>
      <c r="G25" s="7">
        <f t="shared" si="7"/>
        <v>0</v>
      </c>
    </row>
    <row r="26" spans="1:7" x14ac:dyDescent="0.2">
      <c r="A26" s="32" t="s">
        <v>47</v>
      </c>
      <c r="B26" s="7">
        <v>0</v>
      </c>
      <c r="C26" s="7">
        <v>0</v>
      </c>
      <c r="D26" s="7">
        <f t="shared" si="8"/>
        <v>0</v>
      </c>
      <c r="E26" s="7">
        <v>0</v>
      </c>
      <c r="F26" s="7">
        <v>0</v>
      </c>
      <c r="G26" s="7">
        <f t="shared" si="7"/>
        <v>0</v>
      </c>
    </row>
    <row r="27" spans="1:7" x14ac:dyDescent="0.2">
      <c r="A27" s="32" t="s">
        <v>21</v>
      </c>
      <c r="B27" s="7">
        <v>0</v>
      </c>
      <c r="C27" s="7">
        <v>0</v>
      </c>
      <c r="D27" s="7">
        <f t="shared" si="8"/>
        <v>0</v>
      </c>
      <c r="E27" s="7">
        <v>0</v>
      </c>
      <c r="F27" s="7">
        <v>0</v>
      </c>
      <c r="G27" s="7">
        <f t="shared" si="7"/>
        <v>0</v>
      </c>
    </row>
    <row r="28" spans="1:7" x14ac:dyDescent="0.2">
      <c r="A28" s="32" t="s">
        <v>5</v>
      </c>
      <c r="B28" s="7">
        <v>0</v>
      </c>
      <c r="C28" s="7">
        <v>0</v>
      </c>
      <c r="D28" s="7">
        <f t="shared" si="8"/>
        <v>0</v>
      </c>
      <c r="E28" s="7">
        <v>0</v>
      </c>
      <c r="F28" s="7">
        <v>0</v>
      </c>
      <c r="G28" s="7">
        <f t="shared" si="7"/>
        <v>0</v>
      </c>
    </row>
    <row r="29" spans="1:7" x14ac:dyDescent="0.2">
      <c r="A29" s="32" t="s">
        <v>6</v>
      </c>
      <c r="B29" s="7">
        <v>312967.55</v>
      </c>
      <c r="C29" s="7">
        <v>307618.37</v>
      </c>
      <c r="D29" s="7">
        <f t="shared" si="8"/>
        <v>620585.91999999993</v>
      </c>
      <c r="E29" s="7">
        <v>58572.160000000003</v>
      </c>
      <c r="F29" s="7">
        <v>58572.160000000003</v>
      </c>
      <c r="G29" s="7">
        <f t="shared" si="7"/>
        <v>562013.75999999989</v>
      </c>
    </row>
    <row r="30" spans="1:7" x14ac:dyDescent="0.2">
      <c r="A30" s="32" t="s">
        <v>48</v>
      </c>
      <c r="B30" s="7">
        <v>0</v>
      </c>
      <c r="C30" s="7">
        <v>0</v>
      </c>
      <c r="D30" s="7">
        <f t="shared" si="8"/>
        <v>0</v>
      </c>
      <c r="E30" s="7">
        <v>0</v>
      </c>
      <c r="F30" s="7">
        <v>0</v>
      </c>
      <c r="G30" s="7">
        <f t="shared" si="7"/>
        <v>0</v>
      </c>
    </row>
    <row r="31" spans="1:7" x14ac:dyDescent="0.2">
      <c r="A31" s="32" t="s">
        <v>30</v>
      </c>
      <c r="B31" s="7">
        <v>0</v>
      </c>
      <c r="C31" s="7">
        <v>0</v>
      </c>
      <c r="D31" s="7">
        <f t="shared" si="8"/>
        <v>0</v>
      </c>
      <c r="E31" s="7">
        <v>0</v>
      </c>
      <c r="F31" s="7">
        <v>0</v>
      </c>
      <c r="G31" s="7">
        <f t="shared" si="7"/>
        <v>0</v>
      </c>
    </row>
    <row r="32" spans="1:7" x14ac:dyDescent="0.2">
      <c r="A32" s="12" t="s">
        <v>31</v>
      </c>
      <c r="B32" s="18">
        <f t="shared" ref="B32:G32" si="9">SUM(B33:B36)</f>
        <v>0</v>
      </c>
      <c r="C32" s="18">
        <f t="shared" si="9"/>
        <v>0</v>
      </c>
      <c r="D32" s="18">
        <f t="shared" si="9"/>
        <v>0</v>
      </c>
      <c r="E32" s="18">
        <f t="shared" si="9"/>
        <v>0</v>
      </c>
      <c r="F32" s="18">
        <f t="shared" si="9"/>
        <v>0</v>
      </c>
      <c r="G32" s="18">
        <f t="shared" si="9"/>
        <v>0</v>
      </c>
    </row>
    <row r="33" spans="1:7" x14ac:dyDescent="0.2">
      <c r="A33" s="32" t="s">
        <v>49</v>
      </c>
      <c r="B33" s="7">
        <v>0</v>
      </c>
      <c r="C33" s="7">
        <v>0</v>
      </c>
      <c r="D33" s="7">
        <f>B33+C33</f>
        <v>0</v>
      </c>
      <c r="E33" s="7">
        <v>0</v>
      </c>
      <c r="F33" s="7">
        <v>0</v>
      </c>
      <c r="G33" s="7">
        <f t="shared" ref="G33:G36" si="10">D33-E33</f>
        <v>0</v>
      </c>
    </row>
    <row r="34" spans="1:7" ht="11.25" customHeight="1" x14ac:dyDescent="0.2">
      <c r="A34" s="32" t="s">
        <v>24</v>
      </c>
      <c r="B34" s="7">
        <v>0</v>
      </c>
      <c r="C34" s="7">
        <v>0</v>
      </c>
      <c r="D34" s="7">
        <f t="shared" ref="D34:D36" si="11">B34+C34</f>
        <v>0</v>
      </c>
      <c r="E34" s="7">
        <v>0</v>
      </c>
      <c r="F34" s="7">
        <v>0</v>
      </c>
      <c r="G34" s="7">
        <f t="shared" si="10"/>
        <v>0</v>
      </c>
    </row>
    <row r="35" spans="1:7" x14ac:dyDescent="0.2">
      <c r="A35" s="32" t="s">
        <v>32</v>
      </c>
      <c r="B35" s="7">
        <v>0</v>
      </c>
      <c r="C35" s="7">
        <v>0</v>
      </c>
      <c r="D35" s="7">
        <f t="shared" si="11"/>
        <v>0</v>
      </c>
      <c r="E35" s="7">
        <v>0</v>
      </c>
      <c r="F35" s="7">
        <v>0</v>
      </c>
      <c r="G35" s="7">
        <f t="shared" si="10"/>
        <v>0</v>
      </c>
    </row>
    <row r="36" spans="1:7" x14ac:dyDescent="0.2">
      <c r="A36" s="32" t="s">
        <v>7</v>
      </c>
      <c r="B36" s="7">
        <v>0</v>
      </c>
      <c r="C36" s="7">
        <v>0</v>
      </c>
      <c r="D36" s="7">
        <f t="shared" si="11"/>
        <v>0</v>
      </c>
      <c r="E36" s="7">
        <v>0</v>
      </c>
      <c r="F36" s="7">
        <v>0</v>
      </c>
      <c r="G36" s="7">
        <f t="shared" si="10"/>
        <v>0</v>
      </c>
    </row>
    <row r="37" spans="1:7" x14ac:dyDescent="0.2">
      <c r="A37" s="15" t="s">
        <v>50</v>
      </c>
      <c r="B37" s="23">
        <f t="shared" ref="B37:G37" si="12">SUM(B32+B22+B14+B5)</f>
        <v>90909767.239999995</v>
      </c>
      <c r="C37" s="23">
        <f t="shared" si="12"/>
        <v>25246715.830000002</v>
      </c>
      <c r="D37" s="23">
        <f t="shared" si="12"/>
        <v>116156483.06999999</v>
      </c>
      <c r="E37" s="23">
        <f t="shared" si="12"/>
        <v>24845125.729999997</v>
      </c>
      <c r="F37" s="23">
        <f t="shared" si="12"/>
        <v>24845125.729999997</v>
      </c>
      <c r="G37" s="23">
        <f t="shared" si="12"/>
        <v>91311357.340000004</v>
      </c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 t="s">
        <v>120</v>
      </c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50" spans="1:8" x14ac:dyDescent="0.2">
      <c r="A50" s="57" t="s">
        <v>163</v>
      </c>
      <c r="B50" s="57"/>
      <c r="C50" s="46"/>
      <c r="D50" s="47"/>
      <c r="E50" s="47"/>
      <c r="F50" s="56" t="s">
        <v>164</v>
      </c>
      <c r="G50" s="56"/>
      <c r="H50" s="45"/>
    </row>
    <row r="51" spans="1:8" x14ac:dyDescent="0.2">
      <c r="A51" s="57" t="s">
        <v>161</v>
      </c>
      <c r="B51" s="57"/>
      <c r="C51" s="46"/>
      <c r="D51" s="47"/>
      <c r="E51" s="44"/>
      <c r="F51" s="56" t="s">
        <v>162</v>
      </c>
      <c r="G51" s="56"/>
      <c r="H51" s="45"/>
    </row>
  </sheetData>
  <sheetProtection formatCells="0" formatColumns="0" formatRows="0" autoFilter="0"/>
  <mergeCells count="8">
    <mergeCell ref="B2:F2"/>
    <mergeCell ref="G2:G3"/>
    <mergeCell ref="A1:G1"/>
    <mergeCell ref="A2:A4"/>
    <mergeCell ref="F51:G51"/>
    <mergeCell ref="F50:G50"/>
    <mergeCell ref="A50:B50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2023-05-19T19:32:40Z</cp:lastPrinted>
  <dcterms:created xsi:type="dcterms:W3CDTF">2014-02-10T03:37:14Z</dcterms:created>
  <dcterms:modified xsi:type="dcterms:W3CDTF">2023-05-19T19:33:07Z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