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"/>
    </mc:Choice>
  </mc:AlternateContent>
  <bookViews>
    <workbookView xWindow="0" yWindow="0" windowWidth="28800" windowHeight="12135" tabRatio="885" activeTab="2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E22" i="4" l="1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E13" i="4"/>
  <c r="H13" i="4" s="1"/>
  <c r="G49" i="4" l="1"/>
  <c r="F49" i="4"/>
  <c r="D49" i="4"/>
  <c r="E48" i="4"/>
  <c r="H48" i="4" s="1"/>
  <c r="E47" i="4"/>
  <c r="H47" i="4" s="1"/>
  <c r="E46" i="4"/>
  <c r="H46" i="4" s="1"/>
  <c r="E45" i="4"/>
  <c r="H45" i="4" s="1"/>
  <c r="E44" i="4"/>
  <c r="H44" i="4" s="1"/>
  <c r="E43" i="4"/>
  <c r="H43" i="4" s="1"/>
  <c r="E42" i="4"/>
  <c r="H42" i="4" s="1"/>
  <c r="C49" i="4"/>
  <c r="G35" i="4"/>
  <c r="F35" i="4"/>
  <c r="E34" i="4"/>
  <c r="H34" i="4" s="1"/>
  <c r="E33" i="4"/>
  <c r="H33" i="4" s="1"/>
  <c r="E32" i="4"/>
  <c r="H32" i="4" s="1"/>
  <c r="E31" i="4"/>
  <c r="H31" i="4" s="1"/>
  <c r="D35" i="4"/>
  <c r="C3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24" i="4"/>
  <c r="F24" i="4"/>
  <c r="D24" i="4"/>
  <c r="C24" i="4"/>
  <c r="H35" i="4" l="1"/>
  <c r="H49" i="4"/>
  <c r="E35" i="4"/>
  <c r="E49" i="4"/>
  <c r="H24" i="4"/>
  <c r="E2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E10" i="6"/>
  <c r="H10" i="6" s="1"/>
  <c r="E11" i="6"/>
  <c r="E12" i="6"/>
  <c r="H76" i="6"/>
  <c r="H75" i="6"/>
  <c r="H74" i="6"/>
  <c r="H73" i="6"/>
  <c r="H72" i="6"/>
  <c r="H71" i="6"/>
  <c r="H70" i="6"/>
  <c r="H69" i="6"/>
  <c r="H67" i="6"/>
  <c r="H66" i="6"/>
  <c r="H64" i="6"/>
  <c r="H63" i="6"/>
  <c r="H62" i="6"/>
  <c r="H61" i="6"/>
  <c r="H60" i="6"/>
  <c r="H59" i="6"/>
  <c r="H58" i="6"/>
  <c r="H57" i="6"/>
  <c r="H50" i="6"/>
  <c r="H48" i="6"/>
  <c r="H45" i="6"/>
  <c r="H42" i="6"/>
  <c r="H41" i="6"/>
  <c r="H40" i="6"/>
  <c r="H39" i="6"/>
  <c r="H38" i="6"/>
  <c r="H37" i="6"/>
  <c r="H36" i="6"/>
  <c r="H34" i="6"/>
  <c r="H21" i="6"/>
  <c r="H12" i="6"/>
  <c r="H11" i="6"/>
  <c r="H9" i="6"/>
  <c r="E76" i="6"/>
  <c r="E75" i="6"/>
  <c r="E74" i="6"/>
  <c r="E73" i="6"/>
  <c r="E72" i="6"/>
  <c r="E71" i="6"/>
  <c r="E70" i="6"/>
  <c r="E69" i="6"/>
  <c r="E68" i="6"/>
  <c r="H68" i="6" s="1"/>
  <c r="E67" i="6"/>
  <c r="E66" i="6"/>
  <c r="E64" i="6"/>
  <c r="E63" i="6"/>
  <c r="E62" i="6"/>
  <c r="E61" i="6"/>
  <c r="E60" i="6"/>
  <c r="E59" i="6"/>
  <c r="E58" i="6"/>
  <c r="E57" i="6"/>
  <c r="E56" i="6"/>
  <c r="H56" i="6" s="1"/>
  <c r="E55" i="6"/>
  <c r="H55" i="6" s="1"/>
  <c r="E54" i="6"/>
  <c r="H54" i="6" s="1"/>
  <c r="E52" i="6"/>
  <c r="H52" i="6" s="1"/>
  <c r="E51" i="6"/>
  <c r="H51" i="6" s="1"/>
  <c r="E50" i="6"/>
  <c r="E49" i="6"/>
  <c r="H49" i="6" s="1"/>
  <c r="E48" i="6"/>
  <c r="E47" i="6"/>
  <c r="H47" i="6" s="1"/>
  <c r="E46" i="6"/>
  <c r="H46" i="6" s="1"/>
  <c r="E45" i="6"/>
  <c r="E44" i="6"/>
  <c r="H44" i="6" s="1"/>
  <c r="E42" i="6"/>
  <c r="E41" i="6"/>
  <c r="E40" i="6"/>
  <c r="E39" i="6"/>
  <c r="E38" i="6"/>
  <c r="E37" i="6"/>
  <c r="E36" i="6"/>
  <c r="E35" i="6"/>
  <c r="H35" i="6" s="1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C23" i="6"/>
  <c r="C13" i="6"/>
  <c r="C5" i="6"/>
  <c r="E53" i="6" l="1"/>
  <c r="H53" i="6" s="1"/>
  <c r="E43" i="6"/>
  <c r="H43" i="6" s="1"/>
  <c r="E33" i="6"/>
  <c r="H33" i="6" s="1"/>
  <c r="E23" i="6"/>
  <c r="H23" i="6" s="1"/>
  <c r="G77" i="6"/>
  <c r="F77" i="6"/>
  <c r="D77" i="6"/>
  <c r="E13" i="6"/>
  <c r="H13" i="6" s="1"/>
  <c r="C77" i="6"/>
  <c r="E5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<sst xmlns="http://schemas.openxmlformats.org/spreadsheetml/2006/main" count="229" uniqueCount="156">
  <si>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</si>
  <si>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</si>
  <si>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</si>
  <si>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</si>
  <si>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</si>
  <si>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</si>
  <si>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</si>
  <si>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</si>
  <si>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</si>
  <si>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</si>
  <si>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</si>
  <si>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</si>
  <si>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</si>
  <si>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</si>
  <si>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</si>
  <si>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</si>
  <si>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</si>
  <si>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</si>
  <si>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</si>
  <si>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</si>
  <si>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</si>
  <si>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</si>
  <si>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</si>
  <si>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</si>
  <si>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</si>
  <si>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</si>
  <si>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</si>
  <si>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</si>
  <si>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</si>
  <si>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</si>
  <si>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</si>
  <si>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</si>
  <si>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</si>
  <si>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</si>
  <si>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</si>
  <si>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</si>
  <si>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</si>
  <si>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</si>
  <si>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</si>
  <si>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</si>
  <si>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</si>
  <si>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</si>
  <si>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</si>
  <si>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</si>
  <si>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</si>
  <si>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</si>
  <si>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</si>
  <si>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</si>
  <si>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</si>
  <si>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</si>
  <si>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</si>
  <si>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</si>
  <si>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</si>
  <si>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</si>
  <si>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</si>
  <si>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</si>
  <si>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</si>
  <si>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</si>
  <si>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</si>
  <si>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</si>
  <si>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</si>
  <si>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</si>
  <si>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</si>
  <si>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</si>
  <si>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</si>
  <si>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</si>
  <si>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</si>
  <si>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</si>
  <si>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</si>
  <si>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</si>
  <si>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</si>
  <si>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</si>
  <si>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</si>
  <si>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</si>
  <si>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</si>
  <si>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</si>
  <si>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</si>
  <si>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</si>
  <si>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</si>
  <si>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</si>
  <si>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</si>
  <si>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</si>
  <si>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</si>
  <si>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</si>
  <si>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</si>
  <si>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</si>
  <si>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</si>
  <si>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</si>
  <si>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</si>
  <si>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</si>
  <si>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</si>
  <si>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</si>
  <si>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</si>
  <si>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</si>
  <si>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</si>
  <si>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</si>
  <si>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</si>
  <si>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</si>
  <si>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</si>
  <si>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</si>
  <si>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</si>
  <si>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</si>
  <si>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</si>
  <si>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</si>
  <si>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</si>
  <si>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</si>
  <si>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</si>
  <si>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</si>
  <si>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</si>
  <si>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</si>
  <si>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</si>
  <si>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</si>
  <si>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</si>
  <si>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</si>
  <si>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</si>
  <si>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</si>
  <si>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</si>
  <si>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</si>
  <si>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</si>
  <si>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</si>
  <si>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</si>
  <si>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</si>
  <si>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</si>
  <si>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</si>
  <si>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</si>
  <si>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</si>
  <si>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</si>
  <si>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</si>
  <si>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</si>
  <si>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Municipio de Atarjea, Gto.
Estado Analítico del Ejercicio del Presupuesto de Egresos
Clasificación por Objeto del Gasto (Capítulo y Concepto)
Del 1 de Enero al 30 de Septiembre de 2022</t>
  </si>
  <si>
    <t>Municipio de Atarjea, Gto.
Estado Analítico del Ejercicio del Presupuesto de Egresos
Clasificación Económica (por Tipo de Gasto)
Del 1 de Enero al 30 de Septiembre de 2022</t>
  </si>
  <si>
    <t>31111-1110 H. AYUNTAMIENTO</t>
  </si>
  <si>
    <t>31111-1310 PRESIDENCIA MUNICIPAL</t>
  </si>
  <si>
    <t>31111-1340 CONTRALORIA MUNICIPAL</t>
  </si>
  <si>
    <t>31111-1350 SECRETARIA MUNICIPAL</t>
  </si>
  <si>
    <t>31111-1510 TESORERIA MUNICIPAL</t>
  </si>
  <si>
    <t>31111-1710 DIRECCION DE SEGURIDAD PUBLIC</t>
  </si>
  <si>
    <t>31111-1720 DIRECCION DE PROTECCION CIVIL</t>
  </si>
  <si>
    <t>31111-1820 ARCHIVO MUNICIPAL</t>
  </si>
  <si>
    <t>31111-1840 ACCESO A LA INFORMACION JURID</t>
  </si>
  <si>
    <t>31111-1850 DIRECCION DE SERVICIOS PUBLIC</t>
  </si>
  <si>
    <t>31111-1860  RECURSOS HUMANOS</t>
  </si>
  <si>
    <t>31111-2220 DIRECCION DE DESARROLLO SOCIA</t>
  </si>
  <si>
    <t>31111-2270 DIRECCION DE OBRAS PUBLICAS</t>
  </si>
  <si>
    <t>31111-2410 DIRECCION DE ACCION DEPORTIVA</t>
  </si>
  <si>
    <t>31111-2420 CASA DE LA CULTURA</t>
  </si>
  <si>
    <t>31111-3110 DIRECCION DE DESARROLLO RURAL</t>
  </si>
  <si>
    <t>31111-3710  SALUD ECOLOGIA Y TURISMO</t>
  </si>
  <si>
    <t>Municipio de Atarjea, Gto.
Estado Analítico del Ejercicio del Presupuesto de Egresos
Clasificación Administrativa
Del 1 de Enero al 30 de Septiembre de 2022</t>
  </si>
  <si>
    <t>Municipio de Atarjea, Gto.
Estado Analítico del Ejercicio del Presupuesto de Egresos
Clasificación Funcional (Finalidad y Función)
Del 1 de Enero al 30 de Septiembre de 2022</t>
  </si>
  <si>
    <t>Maria Elena Ramos Loyola</t>
  </si>
  <si>
    <t>C.P. Celina Lopez Martinez</t>
  </si>
  <si>
    <t>Presidente Municipal</t>
  </si>
  <si>
    <t>Tesorero Municipal</t>
  </si>
  <si>
    <t>Gobierno (Federal/Estatal/Municipal) de Atarjea, Gto.
Estado Analítico del Ejercicio del Presupuesto de Egresos
Clasificación Administrativa
Del 1 de Enero al 30 de Septiembre de 2022</t>
  </si>
  <si>
    <t>Sector Paraestatal del Gobierno (Federal/Estatal/Municipal) de Atarjea, Gto.
Estado Analítico del Ejercicio del Presupuesto de Egresos
Clasificación Administrativa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</si>
</sst>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3" fillId="0" borderId="5" xfId="0" applyFont="1" applyFill="1" applyBorder="1" applyProtection="1"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left"/>
    </xf>
    <xf numFmtId="4" fontId="3" fillId="0" borderId="14" xfId="0" applyNumberFormat="1" applyFont="1" applyFill="1" applyBorder="1" applyProtection="1">
      <protection locked="0"/>
    </xf>
    <xf numFmtId="0" fontId="3" fillId="0" borderId="0" xfId="0" applyFont="1" applyBorder="1" applyProtection="1"/>
    <xf numFmtId="0" fontId="7" fillId="0" borderId="5" xfId="0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3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3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9" xfId="0" applyFont="1" applyFill="1" applyBorder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8" fillId="0" borderId="5" xfId="0" applyFont="1" applyBorder="1" applyAlignment="1">
      <alignment horizontal="center" vertical="center" wrapText="1"/>
    </xf>
    <xf numFmtId="0" fontId="3" fillId="0" borderId="7" xfId="0" applyFont="1" applyBorder="1" applyProtection="1"/>
    <xf numFmtId="4" fontId="7" fillId="0" borderId="12" xfId="0" applyNumberFormat="1" applyFont="1" applyFill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4" fontId="3" fillId="0" borderId="13" xfId="0" applyNumberFormat="1" applyFont="1" applyFill="1" applyBorder="1" applyProtection="1">
      <protection locked="0"/>
    </xf>
    <xf numFmtId="4" fontId="7" fillId="0" borderId="13" xfId="0" applyNumberFormat="1" applyFont="1" applyFill="1" applyBorder="1" applyProtection="1">
      <protection locked="0"/>
    </xf>
    <xf numFmtId="4" fontId="3" fillId="0" borderId="14" xfId="0" applyNumberFormat="1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4" fontId="3" fillId="0" borderId="0" xfId="8" applyNumberFormat="1" applyFont="1" applyAlignment="1" applyProtection="1">
      <alignment horizontal="center" vertical="top"/>
      <protection locked="0"/>
    </xf>
    <xf numFmtId="0" fontId="0" fillId="0" borderId="0" xfId="0"/>
    <xf numFmtId="0" fontId="0" fillId="0" borderId="0" xfId="0" applyProtection="1"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0" fillId="0" borderId="0" xfId="0"/>
    <xf numFmtId="0" fontId="0" fillId="0" borderId="0" xfId="0" applyProtection="1"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</cellXfs>
  <cellStyles count="56">
    <cellStyle name="Euro" xfId="1"/>
    <cellStyle name="Millares 2" xfId="2"/>
    <cellStyle name="Millares 2 2" xfId="3"/>
    <cellStyle name="Millares 2 2 2" xfId="41"/>
    <cellStyle name="Millares 2 2 3" xfId="33"/>
    <cellStyle name="Millares 2 2 4" xfId="49"/>
    <cellStyle name="Millares 2 2 5" xfId="25"/>
    <cellStyle name="Millares 2 2 6" xfId="17"/>
    <cellStyle name="Millares 2 3" xfId="4"/>
    <cellStyle name="Millares 2 3 2" xfId="42"/>
    <cellStyle name="Millares 2 3 3" xfId="34"/>
    <cellStyle name="Millares 2 3 4" xfId="50"/>
    <cellStyle name="Millares 2 3 5" xfId="26"/>
    <cellStyle name="Millares 2 3 6" xfId="18"/>
    <cellStyle name="Millares 2 4" xfId="40"/>
    <cellStyle name="Millares 2 5" xfId="32"/>
    <cellStyle name="Millares 2 6" xfId="48"/>
    <cellStyle name="Millares 2 7" xfId="24"/>
    <cellStyle name="Millares 2 8" xfId="16"/>
    <cellStyle name="Millares 3" xfId="5"/>
    <cellStyle name="Millares 3 2" xfId="43"/>
    <cellStyle name="Millares 3 3" xfId="35"/>
    <cellStyle name="Millares 3 4" xfId="51"/>
    <cellStyle name="Millares 3 5" xfId="27"/>
    <cellStyle name="Millares 3 6" xfId="19"/>
    <cellStyle name="Moneda 2" xfId="6"/>
    <cellStyle name="Moneda 2 2" xfId="44"/>
    <cellStyle name="Moneda 2 3" xfId="36"/>
    <cellStyle name="Moneda 2 4" xfId="52"/>
    <cellStyle name="Moneda 2 5" xfId="28"/>
    <cellStyle name="Moneda 2 6" xfId="20"/>
    <cellStyle name="Normal" xfId="0" builtinId="0"/>
    <cellStyle name="Normal 2" xfId="7"/>
    <cellStyle name="Normal 2 2" xfId="8"/>
    <cellStyle name="Normal 2 3" xfId="45"/>
    <cellStyle name="Normal 2 4" xfId="37"/>
    <cellStyle name="Normal 2 5" xfId="53"/>
    <cellStyle name="Normal 2 6" xfId="29"/>
    <cellStyle name="Normal 2 7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47"/>
    <cellStyle name="Normal 6 2 3" xfId="39"/>
    <cellStyle name="Normal 6 2 4" xfId="55"/>
    <cellStyle name="Normal 6 2 5" xfId="31"/>
    <cellStyle name="Normal 6 2 6" xfId="23"/>
    <cellStyle name="Normal 6 3" xfId="46"/>
    <cellStyle name="Normal 6 4" xfId="38"/>
    <cellStyle name="Normal 6 5" xfId="54"/>
    <cellStyle name="Normal 6 6" xfId="30"/>
    <cellStyle name="Normal 6 7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0</xdr:row>
      <xdr:rowOff>733425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733425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1028700</xdr:colOff>
      <xdr:row>0</xdr:row>
      <xdr:rowOff>733425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1028700</xdr:colOff>
      <xdr:row>0</xdr:row>
      <xdr:rowOff>733425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showGridLines="0" view="pageBreakPreview" zoomScale="60" zoomScaleNormal="100" workbookViewId="0">
      <selection activeCell="G105" sqref="G105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8.5" customHeight="1" x14ac:dyDescent="0.2">
      <c r="A1" s="41" t="s">
        <v>129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52</v>
      </c>
      <c r="B2" s="47"/>
      <c r="C2" s="41" t="s">
        <v>58</v>
      </c>
      <c r="D2" s="42"/>
      <c r="E2" s="42"/>
      <c r="F2" s="42"/>
      <c r="G2" s="43"/>
      <c r="H2" s="44" t="s">
        <v>57</v>
      </c>
    </row>
    <row r="3" spans="1:8" ht="24.95" customHeight="1" x14ac:dyDescent="0.2">
      <c r="A3" s="48"/>
      <c r="B3" s="49"/>
      <c r="C3" s="8" t="s">
        <v>53</v>
      </c>
      <c r="D3" s="8" t="s">
        <v>123</v>
      </c>
      <c r="E3" s="8" t="s">
        <v>54</v>
      </c>
      <c r="F3" s="8" t="s">
        <v>55</v>
      </c>
      <c r="G3" s="8" t="s">
        <v>56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124</v>
      </c>
      <c r="F4" s="9">
        <v>4</v>
      </c>
      <c r="G4" s="9">
        <v>5</v>
      </c>
      <c r="H4" s="9" t="s">
        <v>125</v>
      </c>
    </row>
    <row r="5" spans="1:8" x14ac:dyDescent="0.2">
      <c r="A5" s="29" t="s">
        <v>59</v>
      </c>
      <c r="B5" s="6"/>
      <c r="C5" s="34">
        <f>SUM(C6:C12)</f>
        <v>20293950.220000003</v>
      </c>
      <c r="D5" s="34">
        <f>SUM(D6:D12)</f>
        <v>-5351169.0199999996</v>
      </c>
      <c r="E5" s="34">
        <f>C5+D5</f>
        <v>14942781.200000003</v>
      </c>
      <c r="F5" s="34">
        <f>SUM(F6:F12)</f>
        <v>12158489.48</v>
      </c>
      <c r="G5" s="34">
        <f>SUM(G6:G12)</f>
        <v>12158489.48</v>
      </c>
      <c r="H5" s="34">
        <f>E5-F5</f>
        <v>2784291.7200000025</v>
      </c>
    </row>
    <row r="6" spans="1:8" x14ac:dyDescent="0.2">
      <c r="A6" s="28">
        <v>1100</v>
      </c>
      <c r="B6" s="10" t="s">
        <v>68</v>
      </c>
      <c r="C6" s="12">
        <v>15346958.75</v>
      </c>
      <c r="D6" s="12">
        <v>-3084951.78</v>
      </c>
      <c r="E6" s="12">
        <f t="shared" ref="E6:E69" si="0">C6+D6</f>
        <v>12262006.970000001</v>
      </c>
      <c r="F6" s="12">
        <v>10485202.99</v>
      </c>
      <c r="G6" s="12">
        <v>10485202.99</v>
      </c>
      <c r="H6" s="12">
        <f t="shared" ref="H6:H69" si="1">E6-F6</f>
        <v>1776803.9800000004</v>
      </c>
    </row>
    <row r="7" spans="1:8" x14ac:dyDescent="0.2">
      <c r="A7" s="28">
        <v>1200</v>
      </c>
      <c r="B7" s="10" t="s">
        <v>69</v>
      </c>
      <c r="C7" s="12">
        <v>1470690.67</v>
      </c>
      <c r="D7" s="12">
        <v>45656.7</v>
      </c>
      <c r="E7" s="12">
        <f t="shared" si="0"/>
        <v>1516347.3699999999</v>
      </c>
      <c r="F7" s="12">
        <v>1188107.43</v>
      </c>
      <c r="G7" s="12">
        <v>1188107.43</v>
      </c>
      <c r="H7" s="12">
        <f t="shared" si="1"/>
        <v>328239.93999999994</v>
      </c>
    </row>
    <row r="8" spans="1:8" x14ac:dyDescent="0.2">
      <c r="A8" s="28">
        <v>1300</v>
      </c>
      <c r="B8" s="10" t="s">
        <v>70</v>
      </c>
      <c r="C8" s="12">
        <v>2541127.4900000002</v>
      </c>
      <c r="D8" s="12">
        <v>-1807923.59</v>
      </c>
      <c r="E8" s="12">
        <f t="shared" si="0"/>
        <v>733203.90000000014</v>
      </c>
      <c r="F8" s="12">
        <v>136593</v>
      </c>
      <c r="G8" s="12">
        <v>136593</v>
      </c>
      <c r="H8" s="12">
        <f t="shared" si="1"/>
        <v>596610.90000000014</v>
      </c>
    </row>
    <row r="9" spans="1:8" x14ac:dyDescent="0.2">
      <c r="A9" s="28">
        <v>1400</v>
      </c>
      <c r="B9" s="10" t="s">
        <v>34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28">
        <v>1500</v>
      </c>
      <c r="B10" s="10" t="s">
        <v>71</v>
      </c>
      <c r="C10" s="12">
        <v>935173.31</v>
      </c>
      <c r="D10" s="12">
        <v>-503950.35</v>
      </c>
      <c r="E10" s="12">
        <f t="shared" si="0"/>
        <v>431222.96000000008</v>
      </c>
      <c r="F10" s="12">
        <v>348586.06</v>
      </c>
      <c r="G10" s="12">
        <v>348586.06</v>
      </c>
      <c r="H10" s="12">
        <f t="shared" si="1"/>
        <v>82636.900000000081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72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60</v>
      </c>
      <c r="B13" s="6"/>
      <c r="C13" s="35">
        <f>SUM(C14:C22)</f>
        <v>7058980.75</v>
      </c>
      <c r="D13" s="35">
        <f>SUM(D14:D22)</f>
        <v>4538513.8099999996</v>
      </c>
      <c r="E13" s="35">
        <f t="shared" si="0"/>
        <v>11597494.559999999</v>
      </c>
      <c r="F13" s="35">
        <f>SUM(F14:F22)</f>
        <v>9363724.9499999993</v>
      </c>
      <c r="G13" s="35">
        <f>SUM(G14:G22)</f>
        <v>9363724.9499999993</v>
      </c>
      <c r="H13" s="35">
        <f t="shared" si="1"/>
        <v>2233769.6099999994</v>
      </c>
    </row>
    <row r="14" spans="1:8" x14ac:dyDescent="0.2">
      <c r="A14" s="28">
        <v>2100</v>
      </c>
      <c r="B14" s="10" t="s">
        <v>73</v>
      </c>
      <c r="C14" s="12">
        <v>244068</v>
      </c>
      <c r="D14" s="12">
        <v>241200</v>
      </c>
      <c r="E14" s="12">
        <f t="shared" si="0"/>
        <v>485268</v>
      </c>
      <c r="F14" s="12">
        <v>388836.43</v>
      </c>
      <c r="G14" s="12">
        <v>388836.43</v>
      </c>
      <c r="H14" s="12">
        <f t="shared" si="1"/>
        <v>96431.57</v>
      </c>
    </row>
    <row r="15" spans="1:8" x14ac:dyDescent="0.2">
      <c r="A15" s="28">
        <v>2200</v>
      </c>
      <c r="B15" s="10" t="s">
        <v>74</v>
      </c>
      <c r="C15" s="12">
        <v>466421.75</v>
      </c>
      <c r="D15" s="12">
        <v>128567.5</v>
      </c>
      <c r="E15" s="12">
        <f t="shared" si="0"/>
        <v>594989.25</v>
      </c>
      <c r="F15" s="12">
        <v>469436.77</v>
      </c>
      <c r="G15" s="12">
        <v>469436.77</v>
      </c>
      <c r="H15" s="12">
        <f t="shared" si="1"/>
        <v>125552.47999999998</v>
      </c>
    </row>
    <row r="16" spans="1:8" x14ac:dyDescent="0.2">
      <c r="A16" s="28">
        <v>2300</v>
      </c>
      <c r="B16" s="10" t="s">
        <v>75</v>
      </c>
      <c r="C16" s="12">
        <v>0</v>
      </c>
      <c r="D16" s="12">
        <v>22540</v>
      </c>
      <c r="E16" s="12">
        <f t="shared" si="0"/>
        <v>22540</v>
      </c>
      <c r="F16" s="12">
        <v>12185.63</v>
      </c>
      <c r="G16" s="12">
        <v>12185.63</v>
      </c>
      <c r="H16" s="12">
        <f t="shared" si="1"/>
        <v>10354.370000000001</v>
      </c>
    </row>
    <row r="17" spans="1:8" x14ac:dyDescent="0.2">
      <c r="A17" s="28">
        <v>2400</v>
      </c>
      <c r="B17" s="10" t="s">
        <v>76</v>
      </c>
      <c r="C17" s="12">
        <v>198535.04000000001</v>
      </c>
      <c r="D17" s="12">
        <v>110513.83</v>
      </c>
      <c r="E17" s="12">
        <f t="shared" si="0"/>
        <v>309048.87</v>
      </c>
      <c r="F17" s="12">
        <v>221308.01</v>
      </c>
      <c r="G17" s="12">
        <v>221308.01</v>
      </c>
      <c r="H17" s="12">
        <f t="shared" si="1"/>
        <v>87740.859999999986</v>
      </c>
    </row>
    <row r="18" spans="1:8" x14ac:dyDescent="0.2">
      <c r="A18" s="28">
        <v>2500</v>
      </c>
      <c r="B18" s="10" t="s">
        <v>77</v>
      </c>
      <c r="C18" s="12">
        <v>5470</v>
      </c>
      <c r="D18" s="12">
        <v>61449.58</v>
      </c>
      <c r="E18" s="12">
        <f t="shared" si="0"/>
        <v>66919.58</v>
      </c>
      <c r="F18" s="12">
        <v>47393.45</v>
      </c>
      <c r="G18" s="12">
        <v>47393.45</v>
      </c>
      <c r="H18" s="12">
        <f t="shared" si="1"/>
        <v>19526.130000000005</v>
      </c>
    </row>
    <row r="19" spans="1:8" x14ac:dyDescent="0.2">
      <c r="A19" s="28">
        <v>2600</v>
      </c>
      <c r="B19" s="10" t="s">
        <v>78</v>
      </c>
      <c r="C19" s="12">
        <v>3751253.71</v>
      </c>
      <c r="D19" s="12">
        <v>2969950.01</v>
      </c>
      <c r="E19" s="12">
        <f t="shared" si="0"/>
        <v>6721203.7199999997</v>
      </c>
      <c r="F19" s="12">
        <v>5562018.4500000002</v>
      </c>
      <c r="G19" s="12">
        <v>5562018.4500000002</v>
      </c>
      <c r="H19" s="12">
        <f t="shared" si="1"/>
        <v>1159185.2699999996</v>
      </c>
    </row>
    <row r="20" spans="1:8" x14ac:dyDescent="0.2">
      <c r="A20" s="28">
        <v>2700</v>
      </c>
      <c r="B20" s="10" t="s">
        <v>79</v>
      </c>
      <c r="C20" s="12">
        <v>154732.25</v>
      </c>
      <c r="D20" s="12">
        <v>43869.98</v>
      </c>
      <c r="E20" s="12">
        <f t="shared" si="0"/>
        <v>198602.23</v>
      </c>
      <c r="F20" s="12">
        <v>129309.2</v>
      </c>
      <c r="G20" s="12">
        <v>129309.2</v>
      </c>
      <c r="H20" s="12">
        <f t="shared" si="1"/>
        <v>69293.030000000013</v>
      </c>
    </row>
    <row r="21" spans="1:8" x14ac:dyDescent="0.2">
      <c r="A21" s="28">
        <v>2800</v>
      </c>
      <c r="B21" s="10" t="s">
        <v>80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81</v>
      </c>
      <c r="C22" s="12">
        <v>2238500</v>
      </c>
      <c r="D22" s="12">
        <v>960422.91</v>
      </c>
      <c r="E22" s="12">
        <f t="shared" si="0"/>
        <v>3198922.91</v>
      </c>
      <c r="F22" s="12">
        <v>2533237.0099999998</v>
      </c>
      <c r="G22" s="12">
        <v>2533237.0099999998</v>
      </c>
      <c r="H22" s="12">
        <f t="shared" si="1"/>
        <v>665685.90000000037</v>
      </c>
    </row>
    <row r="23" spans="1:8" x14ac:dyDescent="0.2">
      <c r="A23" s="29" t="s">
        <v>61</v>
      </c>
      <c r="B23" s="6"/>
      <c r="C23" s="35">
        <f>SUM(C24:C32)</f>
        <v>8324889.9700000007</v>
      </c>
      <c r="D23" s="35">
        <f>SUM(D24:D32)</f>
        <v>1701436.02</v>
      </c>
      <c r="E23" s="35">
        <f t="shared" si="0"/>
        <v>10026325.99</v>
      </c>
      <c r="F23" s="35">
        <f>SUM(F24:F32)</f>
        <v>8094187</v>
      </c>
      <c r="G23" s="35">
        <f>SUM(G24:G32)</f>
        <v>8094187</v>
      </c>
      <c r="H23" s="35">
        <f t="shared" si="1"/>
        <v>1932138.9900000002</v>
      </c>
    </row>
    <row r="24" spans="1:8" x14ac:dyDescent="0.2">
      <c r="A24" s="28">
        <v>3100</v>
      </c>
      <c r="B24" s="10" t="s">
        <v>82</v>
      </c>
      <c r="C24" s="12">
        <v>2888199.1</v>
      </c>
      <c r="D24" s="12">
        <v>-173337.34</v>
      </c>
      <c r="E24" s="12">
        <f t="shared" si="0"/>
        <v>2714861.7600000002</v>
      </c>
      <c r="F24" s="12">
        <v>1871415.24</v>
      </c>
      <c r="G24" s="12">
        <v>1871415.24</v>
      </c>
      <c r="H24" s="12">
        <f t="shared" si="1"/>
        <v>843446.52000000025</v>
      </c>
    </row>
    <row r="25" spans="1:8" x14ac:dyDescent="0.2">
      <c r="A25" s="28">
        <v>3200</v>
      </c>
      <c r="B25" s="10" t="s">
        <v>83</v>
      </c>
      <c r="C25" s="12">
        <v>294706.53999999998</v>
      </c>
      <c r="D25" s="12">
        <v>-120000</v>
      </c>
      <c r="E25" s="12">
        <f t="shared" si="0"/>
        <v>174706.53999999998</v>
      </c>
      <c r="F25" s="12">
        <v>107548</v>
      </c>
      <c r="G25" s="12">
        <v>107548</v>
      </c>
      <c r="H25" s="12">
        <f t="shared" si="1"/>
        <v>67158.539999999979</v>
      </c>
    </row>
    <row r="26" spans="1:8" x14ac:dyDescent="0.2">
      <c r="A26" s="28">
        <v>3300</v>
      </c>
      <c r="B26" s="10" t="s">
        <v>84</v>
      </c>
      <c r="C26" s="12">
        <v>558793.1</v>
      </c>
      <c r="D26" s="12">
        <v>236875.51999999999</v>
      </c>
      <c r="E26" s="12">
        <f t="shared" si="0"/>
        <v>795668.62</v>
      </c>
      <c r="F26" s="12">
        <v>718009.77</v>
      </c>
      <c r="G26" s="12">
        <v>718009.77</v>
      </c>
      <c r="H26" s="12">
        <f t="shared" si="1"/>
        <v>77658.849999999977</v>
      </c>
    </row>
    <row r="27" spans="1:8" x14ac:dyDescent="0.2">
      <c r="A27" s="28">
        <v>3400</v>
      </c>
      <c r="B27" s="10" t="s">
        <v>85</v>
      </c>
      <c r="C27" s="12">
        <v>422518.02</v>
      </c>
      <c r="D27" s="12">
        <v>212968.88</v>
      </c>
      <c r="E27" s="12">
        <f t="shared" si="0"/>
        <v>635486.9</v>
      </c>
      <c r="F27" s="12">
        <v>518044.79</v>
      </c>
      <c r="G27" s="12">
        <v>518044.79</v>
      </c>
      <c r="H27" s="12">
        <f t="shared" si="1"/>
        <v>117442.11000000004</v>
      </c>
    </row>
    <row r="28" spans="1:8" x14ac:dyDescent="0.2">
      <c r="A28" s="28">
        <v>3500</v>
      </c>
      <c r="B28" s="10" t="s">
        <v>86</v>
      </c>
      <c r="C28" s="12">
        <v>1665446.88</v>
      </c>
      <c r="D28" s="12">
        <v>640262.5</v>
      </c>
      <c r="E28" s="12">
        <f t="shared" si="0"/>
        <v>2305709.38</v>
      </c>
      <c r="F28" s="12">
        <v>1882851.04</v>
      </c>
      <c r="G28" s="12">
        <v>1882851.04</v>
      </c>
      <c r="H28" s="12">
        <f t="shared" si="1"/>
        <v>422858.33999999985</v>
      </c>
    </row>
    <row r="29" spans="1:8" x14ac:dyDescent="0.2">
      <c r="A29" s="28">
        <v>3600</v>
      </c>
      <c r="B29" s="10" t="s">
        <v>87</v>
      </c>
      <c r="C29" s="12">
        <v>129561.25</v>
      </c>
      <c r="D29" s="12">
        <v>89450</v>
      </c>
      <c r="E29" s="12">
        <f t="shared" si="0"/>
        <v>219011.25</v>
      </c>
      <c r="F29" s="12">
        <v>187219.73</v>
      </c>
      <c r="G29" s="12">
        <v>187219.73</v>
      </c>
      <c r="H29" s="12">
        <f t="shared" si="1"/>
        <v>31791.51999999999</v>
      </c>
    </row>
    <row r="30" spans="1:8" x14ac:dyDescent="0.2">
      <c r="A30" s="28">
        <v>3700</v>
      </c>
      <c r="B30" s="10" t="s">
        <v>88</v>
      </c>
      <c r="C30" s="12">
        <v>665931.49</v>
      </c>
      <c r="D30" s="12">
        <v>127400</v>
      </c>
      <c r="E30" s="12">
        <f t="shared" si="0"/>
        <v>793331.49</v>
      </c>
      <c r="F30" s="12">
        <v>502237.99</v>
      </c>
      <c r="G30" s="12">
        <v>502237.99</v>
      </c>
      <c r="H30" s="12">
        <f t="shared" si="1"/>
        <v>291093.5</v>
      </c>
    </row>
    <row r="31" spans="1:8" x14ac:dyDescent="0.2">
      <c r="A31" s="28">
        <v>3800</v>
      </c>
      <c r="B31" s="10" t="s">
        <v>89</v>
      </c>
      <c r="C31" s="12">
        <v>1620661.01</v>
      </c>
      <c r="D31" s="12">
        <v>16210.34</v>
      </c>
      <c r="E31" s="12">
        <f t="shared" si="0"/>
        <v>1636871.35</v>
      </c>
      <c r="F31" s="12">
        <v>1611960.44</v>
      </c>
      <c r="G31" s="12">
        <v>1611960.44</v>
      </c>
      <c r="H31" s="12">
        <f t="shared" si="1"/>
        <v>24910.910000000149</v>
      </c>
    </row>
    <row r="32" spans="1:8" x14ac:dyDescent="0.2">
      <c r="A32" s="28">
        <v>3900</v>
      </c>
      <c r="B32" s="10" t="s">
        <v>18</v>
      </c>
      <c r="C32" s="12">
        <v>79072.58</v>
      </c>
      <c r="D32" s="12">
        <v>671606.12</v>
      </c>
      <c r="E32" s="12">
        <f t="shared" si="0"/>
        <v>750678.7</v>
      </c>
      <c r="F32" s="12">
        <v>694900</v>
      </c>
      <c r="G32" s="12">
        <v>694900</v>
      </c>
      <c r="H32" s="12">
        <f t="shared" si="1"/>
        <v>55778.699999999953</v>
      </c>
    </row>
    <row r="33" spans="1:8" x14ac:dyDescent="0.2">
      <c r="A33" s="29" t="s">
        <v>62</v>
      </c>
      <c r="B33" s="6"/>
      <c r="C33" s="35">
        <f>SUM(C34:C42)</f>
        <v>8559491.7699999996</v>
      </c>
      <c r="D33" s="35">
        <f>SUM(D34:D42)</f>
        <v>9310176.5600000005</v>
      </c>
      <c r="E33" s="35">
        <f t="shared" si="0"/>
        <v>17869668.329999998</v>
      </c>
      <c r="F33" s="35">
        <f>SUM(F34:F42)</f>
        <v>12572346.059999999</v>
      </c>
      <c r="G33" s="35">
        <f>SUM(G34:G42)</f>
        <v>12572346.059999999</v>
      </c>
      <c r="H33" s="35">
        <f t="shared" si="1"/>
        <v>5297322.2699999996</v>
      </c>
    </row>
    <row r="34" spans="1:8" x14ac:dyDescent="0.2">
      <c r="A34" s="28">
        <v>4100</v>
      </c>
      <c r="B34" s="10" t="s">
        <v>90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91</v>
      </c>
      <c r="C35" s="12">
        <v>3840000</v>
      </c>
      <c r="D35" s="12">
        <v>-515244.76</v>
      </c>
      <c r="E35" s="12">
        <f t="shared" si="0"/>
        <v>3324755.24</v>
      </c>
      <c r="F35" s="12">
        <v>3003173.88</v>
      </c>
      <c r="G35" s="12">
        <v>3003173.88</v>
      </c>
      <c r="H35" s="12">
        <f t="shared" si="1"/>
        <v>321581.36000000034</v>
      </c>
    </row>
    <row r="36" spans="1:8" x14ac:dyDescent="0.2">
      <c r="A36" s="28">
        <v>4300</v>
      </c>
      <c r="B36" s="10" t="s">
        <v>92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93</v>
      </c>
      <c r="C37" s="12">
        <v>4719491.7699999996</v>
      </c>
      <c r="D37" s="12">
        <v>9825421.3200000003</v>
      </c>
      <c r="E37" s="12">
        <f t="shared" si="0"/>
        <v>14544913.09</v>
      </c>
      <c r="F37" s="12">
        <v>9569172.1799999997</v>
      </c>
      <c r="G37" s="12">
        <v>9569172.1799999997</v>
      </c>
      <c r="H37" s="12">
        <f t="shared" si="1"/>
        <v>4975740.91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94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95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96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63</v>
      </c>
      <c r="B43" s="6"/>
      <c r="C43" s="35">
        <f>SUM(C44:C52)</f>
        <v>1092525.8799999999</v>
      </c>
      <c r="D43" s="35">
        <f>SUM(D44:D52)</f>
        <v>1199838.8900000001</v>
      </c>
      <c r="E43" s="35">
        <f t="shared" si="0"/>
        <v>2292364.77</v>
      </c>
      <c r="F43" s="35">
        <f>SUM(F44:F52)</f>
        <v>1908316.79</v>
      </c>
      <c r="G43" s="35">
        <f>SUM(G44:G52)</f>
        <v>1908316.79</v>
      </c>
      <c r="H43" s="35">
        <f t="shared" si="1"/>
        <v>384047.98</v>
      </c>
    </row>
    <row r="44" spans="1:8" x14ac:dyDescent="0.2">
      <c r="A44" s="28">
        <v>5100</v>
      </c>
      <c r="B44" s="10" t="s">
        <v>97</v>
      </c>
      <c r="C44" s="12">
        <v>515195.88</v>
      </c>
      <c r="D44" s="12">
        <v>-178004.58</v>
      </c>
      <c r="E44" s="12">
        <f t="shared" si="0"/>
        <v>337191.30000000005</v>
      </c>
      <c r="F44" s="12">
        <v>253975.32</v>
      </c>
      <c r="G44" s="12">
        <v>253975.32</v>
      </c>
      <c r="H44" s="12">
        <f t="shared" si="1"/>
        <v>83215.98000000004</v>
      </c>
    </row>
    <row r="45" spans="1:8" x14ac:dyDescent="0.2">
      <c r="A45" s="28">
        <v>5200</v>
      </c>
      <c r="B45" s="10" t="s">
        <v>98</v>
      </c>
      <c r="C45" s="12">
        <v>0</v>
      </c>
      <c r="D45" s="12">
        <v>0</v>
      </c>
      <c r="E45" s="12">
        <f t="shared" si="0"/>
        <v>0</v>
      </c>
      <c r="F45" s="12">
        <v>0</v>
      </c>
      <c r="G45" s="12">
        <v>0</v>
      </c>
      <c r="H45" s="12">
        <f t="shared" si="1"/>
        <v>0</v>
      </c>
    </row>
    <row r="46" spans="1:8" x14ac:dyDescent="0.2">
      <c r="A46" s="28">
        <v>5300</v>
      </c>
      <c r="B46" s="10" t="s">
        <v>99</v>
      </c>
      <c r="C46" s="12">
        <v>0</v>
      </c>
      <c r="D46" s="12">
        <v>89341.47</v>
      </c>
      <c r="E46" s="12">
        <f t="shared" si="0"/>
        <v>89341.47</v>
      </c>
      <c r="F46" s="12">
        <v>89341.47</v>
      </c>
      <c r="G46" s="12">
        <v>89341.47</v>
      </c>
      <c r="H46" s="12">
        <f t="shared" si="1"/>
        <v>0</v>
      </c>
    </row>
    <row r="47" spans="1:8" x14ac:dyDescent="0.2">
      <c r="A47" s="28">
        <v>5400</v>
      </c>
      <c r="B47" s="10" t="s">
        <v>100</v>
      </c>
      <c r="C47" s="12">
        <v>435600</v>
      </c>
      <c r="D47" s="12">
        <v>1429400</v>
      </c>
      <c r="E47" s="12">
        <f t="shared" si="0"/>
        <v>1865000</v>
      </c>
      <c r="F47" s="12">
        <v>1565000</v>
      </c>
      <c r="G47" s="12">
        <v>1565000</v>
      </c>
      <c r="H47" s="12">
        <f t="shared" si="1"/>
        <v>300000</v>
      </c>
    </row>
    <row r="48" spans="1:8" x14ac:dyDescent="0.2">
      <c r="A48" s="28">
        <v>5500</v>
      </c>
      <c r="B48" s="10" t="s">
        <v>101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102</v>
      </c>
      <c r="C49" s="12">
        <v>7000</v>
      </c>
      <c r="D49" s="12">
        <v>-6168</v>
      </c>
      <c r="E49" s="12">
        <f t="shared" si="0"/>
        <v>832</v>
      </c>
      <c r="F49" s="12">
        <v>0</v>
      </c>
      <c r="G49" s="12">
        <v>0</v>
      </c>
      <c r="H49" s="12">
        <f t="shared" si="1"/>
        <v>832</v>
      </c>
    </row>
    <row r="50" spans="1:8" x14ac:dyDescent="0.2">
      <c r="A50" s="28">
        <v>5700</v>
      </c>
      <c r="B50" s="10" t="s">
        <v>103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104</v>
      </c>
      <c r="C51" s="12">
        <v>113250</v>
      </c>
      <c r="D51" s="12">
        <v>-113250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105</v>
      </c>
      <c r="C52" s="12">
        <v>21480</v>
      </c>
      <c r="D52" s="12">
        <v>-21480</v>
      </c>
      <c r="E52" s="12">
        <f t="shared" si="0"/>
        <v>0</v>
      </c>
      <c r="F52" s="12">
        <v>0</v>
      </c>
      <c r="G52" s="12">
        <v>0</v>
      </c>
      <c r="H52" s="12">
        <f t="shared" si="1"/>
        <v>0</v>
      </c>
    </row>
    <row r="53" spans="1:8" x14ac:dyDescent="0.2">
      <c r="A53" s="29" t="s">
        <v>64</v>
      </c>
      <c r="B53" s="6"/>
      <c r="C53" s="35">
        <f>SUM(C54:C56)</f>
        <v>41250892.100000001</v>
      </c>
      <c r="D53" s="35">
        <f>SUM(D54:D56)</f>
        <v>17547795.269999996</v>
      </c>
      <c r="E53" s="35">
        <f t="shared" si="0"/>
        <v>58798687.369999997</v>
      </c>
      <c r="F53" s="35">
        <f>SUM(F54:F56)</f>
        <v>9562465.2300000004</v>
      </c>
      <c r="G53" s="35">
        <f>SUM(G54:G56)</f>
        <v>9562465.2300000004</v>
      </c>
      <c r="H53" s="35">
        <f t="shared" si="1"/>
        <v>49236222.140000001</v>
      </c>
    </row>
    <row r="54" spans="1:8" x14ac:dyDescent="0.2">
      <c r="A54" s="28">
        <v>6100</v>
      </c>
      <c r="B54" s="10" t="s">
        <v>106</v>
      </c>
      <c r="C54" s="12">
        <v>41170892.100000001</v>
      </c>
      <c r="D54" s="12">
        <v>12450795.35</v>
      </c>
      <c r="E54" s="12">
        <f t="shared" si="0"/>
        <v>53621687.450000003</v>
      </c>
      <c r="F54" s="12">
        <v>7416581.1299999999</v>
      </c>
      <c r="G54" s="12">
        <v>7416581.1299999999</v>
      </c>
      <c r="H54" s="12">
        <f t="shared" si="1"/>
        <v>46205106.32</v>
      </c>
    </row>
    <row r="55" spans="1:8" x14ac:dyDescent="0.2">
      <c r="A55" s="28">
        <v>6200</v>
      </c>
      <c r="B55" s="10" t="s">
        <v>107</v>
      </c>
      <c r="C55" s="12">
        <v>0</v>
      </c>
      <c r="D55" s="12">
        <v>4866294.0199999996</v>
      </c>
      <c r="E55" s="12">
        <f t="shared" si="0"/>
        <v>4866294.0199999996</v>
      </c>
      <c r="F55" s="12">
        <v>1893278.08</v>
      </c>
      <c r="G55" s="12">
        <v>1893278.08</v>
      </c>
      <c r="H55" s="12">
        <f t="shared" si="1"/>
        <v>2973015.9399999995</v>
      </c>
    </row>
    <row r="56" spans="1:8" x14ac:dyDescent="0.2">
      <c r="A56" s="28">
        <v>6300</v>
      </c>
      <c r="B56" s="10" t="s">
        <v>108</v>
      </c>
      <c r="C56" s="12">
        <v>80000</v>
      </c>
      <c r="D56" s="12">
        <v>230705.9</v>
      </c>
      <c r="E56" s="12">
        <f t="shared" si="0"/>
        <v>310705.90000000002</v>
      </c>
      <c r="F56" s="12">
        <v>252606.02</v>
      </c>
      <c r="G56" s="12">
        <v>252606.02</v>
      </c>
      <c r="H56" s="12">
        <f t="shared" si="1"/>
        <v>58099.880000000034</v>
      </c>
    </row>
    <row r="57" spans="1:8" x14ac:dyDescent="0.2">
      <c r="A57" s="29" t="s">
        <v>65</v>
      </c>
      <c r="B57" s="6"/>
      <c r="C57" s="35">
        <f>SUM(C58:C64)</f>
        <v>0</v>
      </c>
      <c r="D57" s="35">
        <f>SUM(D58:D64)</f>
        <v>0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109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110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111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112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113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114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115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66</v>
      </c>
      <c r="B65" s="6"/>
      <c r="C65" s="35">
        <f>SUM(C66:C68)</f>
        <v>0</v>
      </c>
      <c r="D65" s="35">
        <f>SUM(D66:D68)</f>
        <v>624795.43000000005</v>
      </c>
      <c r="E65" s="35">
        <f t="shared" si="0"/>
        <v>624795.43000000005</v>
      </c>
      <c r="F65" s="35">
        <f>SUM(F66:F68)</f>
        <v>0</v>
      </c>
      <c r="G65" s="35">
        <f>SUM(G66:G68)</f>
        <v>0</v>
      </c>
      <c r="H65" s="35">
        <f t="shared" si="1"/>
        <v>624795.43000000005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624795.43000000005</v>
      </c>
      <c r="E68" s="12">
        <f t="shared" si="0"/>
        <v>624795.43000000005</v>
      </c>
      <c r="F68" s="12">
        <v>0</v>
      </c>
      <c r="G68" s="12">
        <v>0</v>
      </c>
      <c r="H68" s="12">
        <f t="shared" si="1"/>
        <v>624795.43000000005</v>
      </c>
    </row>
    <row r="69" spans="1:8" x14ac:dyDescent="0.2">
      <c r="A69" s="29" t="s">
        <v>67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116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117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118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119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120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121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122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51</v>
      </c>
      <c r="C77" s="37">
        <f t="shared" ref="C77:H77" si="4">SUM(C5+C13+C23+C33+C43+C53+C57+C65+C69)</f>
        <v>86580730.690000013</v>
      </c>
      <c r="D77" s="37">
        <f t="shared" si="4"/>
        <v>29571386.959999997</v>
      </c>
      <c r="E77" s="37">
        <f t="shared" si="4"/>
        <v>116152117.65000001</v>
      </c>
      <c r="F77" s="37">
        <f t="shared" si="4"/>
        <v>53659529.50999999</v>
      </c>
      <c r="G77" s="37">
        <f t="shared" si="4"/>
        <v>53659529.50999999</v>
      </c>
      <c r="H77" s="37">
        <f t="shared" si="4"/>
        <v>62492588.140000001</v>
      </c>
    </row>
    <row r="79" spans="1:8" x14ac:dyDescent="0.2">
      <c r="A79" s="1" t="s">
        <v>126</v>
      </c>
    </row>
    <row r="81" spans="1:7" s="54" customFormat="1" x14ac:dyDescent="0.2"/>
    <row r="82" spans="1:7" s="54" customFormat="1" x14ac:dyDescent="0.2"/>
    <row r="86" spans="1:7" x14ac:dyDescent="0.2">
      <c r="A86" s="53"/>
      <c r="B86" s="55" t="s">
        <v>150</v>
      </c>
      <c r="C86" s="56"/>
      <c r="D86" s="57"/>
      <c r="E86" s="57"/>
      <c r="F86" s="52" t="s">
        <v>151</v>
      </c>
      <c r="G86" s="52"/>
    </row>
    <row r="87" spans="1:7" x14ac:dyDescent="0.2">
      <c r="A87" s="53"/>
      <c r="B87" s="55" t="s">
        <v>152</v>
      </c>
      <c r="C87" s="56"/>
      <c r="D87" s="57"/>
      <c r="E87" s="53"/>
      <c r="F87" s="52" t="s">
        <v>153</v>
      </c>
      <c r="G87" s="52"/>
    </row>
  </sheetData>
  <sheetProtection formatCells="0" formatColumns="0" formatRows="0" autoFilter="0"/>
  <mergeCells count="6">
    <mergeCell ref="A1:H1"/>
    <mergeCell ref="C2:G2"/>
    <mergeCell ref="H2:H3"/>
    <mergeCell ref="A2:B4"/>
    <mergeCell ref="F87:G87"/>
    <mergeCell ref="F86:G86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view="pageBreakPreview" zoomScale="60" zoomScaleNormal="100" workbookViewId="0">
      <selection activeCell="G30" sqref="G30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60" customHeight="1" x14ac:dyDescent="0.2">
      <c r="A1" s="41" t="s">
        <v>130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52</v>
      </c>
      <c r="B2" s="47"/>
      <c r="C2" s="41" t="s">
        <v>58</v>
      </c>
      <c r="D2" s="42"/>
      <c r="E2" s="42"/>
      <c r="F2" s="42"/>
      <c r="G2" s="43"/>
      <c r="H2" s="44" t="s">
        <v>57</v>
      </c>
    </row>
    <row r="3" spans="1:8" ht="24.95" customHeight="1" x14ac:dyDescent="0.2">
      <c r="A3" s="48"/>
      <c r="B3" s="49"/>
      <c r="C3" s="8" t="s">
        <v>53</v>
      </c>
      <c r="D3" s="8" t="s">
        <v>123</v>
      </c>
      <c r="E3" s="8" t="s">
        <v>54</v>
      </c>
      <c r="F3" s="8" t="s">
        <v>55</v>
      </c>
      <c r="G3" s="8" t="s">
        <v>56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124</v>
      </c>
      <c r="F4" s="9">
        <v>4</v>
      </c>
      <c r="G4" s="9">
        <v>5</v>
      </c>
      <c r="H4" s="9" t="s">
        <v>125</v>
      </c>
    </row>
    <row r="5" spans="1:8" x14ac:dyDescent="0.2">
      <c r="A5" s="5"/>
      <c r="B5" s="13" t="s">
        <v>0</v>
      </c>
      <c r="C5" s="38">
        <v>44237312.710000001</v>
      </c>
      <c r="D5" s="38">
        <v>10198957.369999999</v>
      </c>
      <c r="E5" s="38">
        <f>C5+D5</f>
        <v>54436270.079999998</v>
      </c>
      <c r="F5" s="38">
        <v>42188747.490000002</v>
      </c>
      <c r="G5" s="38">
        <v>42188747.490000002</v>
      </c>
      <c r="H5" s="38">
        <f>E5-F5</f>
        <v>12247522.589999996</v>
      </c>
    </row>
    <row r="6" spans="1:8" x14ac:dyDescent="0.2">
      <c r="A6" s="5"/>
      <c r="B6" s="13" t="s">
        <v>1</v>
      </c>
      <c r="C6" s="38">
        <v>42343417.979999997</v>
      </c>
      <c r="D6" s="38">
        <v>19372429.59</v>
      </c>
      <c r="E6" s="38">
        <f>C6+D6</f>
        <v>61715847.569999993</v>
      </c>
      <c r="F6" s="38">
        <v>11470782.02</v>
      </c>
      <c r="G6" s="38">
        <v>11470782.02</v>
      </c>
      <c r="H6" s="38">
        <f>E6-F6</f>
        <v>50245065.549999997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51</v>
      </c>
      <c r="C10" s="37">
        <f t="shared" ref="C10:H10" si="0">SUM(C5+C6+C7+C8+C9)</f>
        <v>86580730.689999998</v>
      </c>
      <c r="D10" s="37">
        <f t="shared" si="0"/>
        <v>29571386.960000001</v>
      </c>
      <c r="E10" s="37">
        <f t="shared" si="0"/>
        <v>116152117.64999999</v>
      </c>
      <c r="F10" s="37">
        <f t="shared" si="0"/>
        <v>53659529.510000005</v>
      </c>
      <c r="G10" s="37">
        <f t="shared" si="0"/>
        <v>53659529.510000005</v>
      </c>
      <c r="H10" s="37">
        <f t="shared" si="0"/>
        <v>62492588.139999993</v>
      </c>
    </row>
    <row r="12" spans="1:8" x14ac:dyDescent="0.2">
      <c r="A12" s="1" t="s">
        <v>126</v>
      </c>
    </row>
    <row r="22" spans="2:9" x14ac:dyDescent="0.2">
      <c r="B22" s="58" t="s">
        <v>150</v>
      </c>
      <c r="C22" s="58"/>
      <c r="D22" s="60"/>
      <c r="E22" s="61"/>
      <c r="F22" s="52" t="s">
        <v>151</v>
      </c>
      <c r="G22" s="52"/>
      <c r="H22" s="52"/>
      <c r="I22" s="59"/>
    </row>
    <row r="23" spans="2:9" x14ac:dyDescent="0.2">
      <c r="B23" s="58" t="s">
        <v>152</v>
      </c>
      <c r="C23" s="58"/>
      <c r="D23" s="60"/>
      <c r="E23" s="61"/>
      <c r="F23" s="52" t="s">
        <v>153</v>
      </c>
      <c r="G23" s="52"/>
      <c r="H23" s="52"/>
      <c r="I23" s="59"/>
    </row>
  </sheetData>
  <sheetProtection formatCells="0" formatColumns="0" formatRows="0" autoFilter="0"/>
  <mergeCells count="8">
    <mergeCell ref="A1:H1"/>
    <mergeCell ref="C2:G2"/>
    <mergeCell ref="H2:H3"/>
    <mergeCell ref="A2:B4"/>
    <mergeCell ref="B22:C22"/>
    <mergeCell ref="B23:C23"/>
    <mergeCell ref="F23:H23"/>
    <mergeCell ref="F22:H22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GridLines="0" tabSelected="1" view="pageBreakPreview" topLeftCell="A10" zoomScale="85" zoomScaleNormal="100" zoomScaleSheetLayoutView="85" workbookViewId="0">
      <selection activeCell="K38" sqref="K38"/>
    </sheetView>
  </sheetViews>
  <sheetFormatPr baseColWidth="10" defaultRowHeight="11.25" x14ac:dyDescent="0.2"/>
  <cols>
    <col min="1" max="1" width="1.33203125" style="1" customWidth="1"/>
    <col min="2" max="2" width="88.33203125" style="1" customWidth="1"/>
    <col min="3" max="8" width="20.83203125" style="1" customWidth="1"/>
    <col min="9" max="16384" width="12" style="1"/>
  </cols>
  <sheetData>
    <row r="1" spans="1:8" ht="60" customHeight="1" x14ac:dyDescent="0.2">
      <c r="A1" s="41" t="s">
        <v>148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52</v>
      </c>
      <c r="B2" s="47"/>
      <c r="C2" s="41" t="s">
        <v>58</v>
      </c>
      <c r="D2" s="42"/>
      <c r="E2" s="42"/>
      <c r="F2" s="42"/>
      <c r="G2" s="43"/>
      <c r="H2" s="44" t="s">
        <v>57</v>
      </c>
    </row>
    <row r="3" spans="1:8" ht="24.95" customHeight="1" x14ac:dyDescent="0.2">
      <c r="A3" s="48"/>
      <c r="B3" s="49"/>
      <c r="C3" s="8" t="s">
        <v>53</v>
      </c>
      <c r="D3" s="8" t="s">
        <v>123</v>
      </c>
      <c r="E3" s="8" t="s">
        <v>54</v>
      </c>
      <c r="F3" s="8" t="s">
        <v>55</v>
      </c>
      <c r="G3" s="8" t="s">
        <v>56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124</v>
      </c>
      <c r="F4" s="9">
        <v>4</v>
      </c>
      <c r="G4" s="9">
        <v>5</v>
      </c>
      <c r="H4" s="9" t="s">
        <v>125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131</v>
      </c>
      <c r="C6" s="12">
        <v>2909427.36</v>
      </c>
      <c r="D6" s="12">
        <v>-663736.97</v>
      </c>
      <c r="E6" s="12">
        <f>C6+D6</f>
        <v>2245690.3899999997</v>
      </c>
      <c r="F6" s="12">
        <v>1953906.48</v>
      </c>
      <c r="G6" s="12">
        <v>1953906.48</v>
      </c>
      <c r="H6" s="12">
        <f>E6-F6</f>
        <v>291783.90999999968</v>
      </c>
    </row>
    <row r="7" spans="1:8" x14ac:dyDescent="0.2">
      <c r="A7" s="4"/>
      <c r="B7" s="15" t="s">
        <v>132</v>
      </c>
      <c r="C7" s="12">
        <v>10837159.890000001</v>
      </c>
      <c r="D7" s="12">
        <v>5313933.5999999996</v>
      </c>
      <c r="E7" s="12">
        <f t="shared" ref="E7:E12" si="0">C7+D7</f>
        <v>16151093.49</v>
      </c>
      <c r="F7" s="12">
        <v>15073225.9</v>
      </c>
      <c r="G7" s="12">
        <v>15073225.9</v>
      </c>
      <c r="H7" s="12">
        <f t="shared" ref="H7:H12" si="1">E7-F7</f>
        <v>1077867.5899999999</v>
      </c>
    </row>
    <row r="8" spans="1:8" x14ac:dyDescent="0.2">
      <c r="A8" s="4"/>
      <c r="B8" s="15" t="s">
        <v>133</v>
      </c>
      <c r="C8" s="12">
        <v>464015.58</v>
      </c>
      <c r="D8" s="12">
        <v>-119492.19</v>
      </c>
      <c r="E8" s="12">
        <f t="shared" si="0"/>
        <v>344523.39</v>
      </c>
      <c r="F8" s="12">
        <v>253970.58</v>
      </c>
      <c r="G8" s="12">
        <v>253970.58</v>
      </c>
      <c r="H8" s="12">
        <f t="shared" si="1"/>
        <v>90552.810000000027</v>
      </c>
    </row>
    <row r="9" spans="1:8" x14ac:dyDescent="0.2">
      <c r="A9" s="4"/>
      <c r="B9" s="15" t="s">
        <v>134</v>
      </c>
      <c r="C9" s="12">
        <v>1309084.42</v>
      </c>
      <c r="D9" s="12">
        <v>-495148.69</v>
      </c>
      <c r="E9" s="12">
        <f t="shared" si="0"/>
        <v>813935.73</v>
      </c>
      <c r="F9" s="12">
        <v>638599.29</v>
      </c>
      <c r="G9" s="12">
        <v>638599.29</v>
      </c>
      <c r="H9" s="12">
        <f t="shared" si="1"/>
        <v>175336.43999999994</v>
      </c>
    </row>
    <row r="10" spans="1:8" x14ac:dyDescent="0.2">
      <c r="A10" s="4"/>
      <c r="B10" s="15" t="s">
        <v>135</v>
      </c>
      <c r="C10" s="12">
        <v>1864054.98</v>
      </c>
      <c r="D10" s="12">
        <v>600273.27</v>
      </c>
      <c r="E10" s="12">
        <f t="shared" si="0"/>
        <v>2464328.25</v>
      </c>
      <c r="F10" s="12">
        <v>2116373.3199999998</v>
      </c>
      <c r="G10" s="12">
        <v>2116373.3199999998</v>
      </c>
      <c r="H10" s="12">
        <f t="shared" si="1"/>
        <v>347954.93000000017</v>
      </c>
    </row>
    <row r="11" spans="1:8" x14ac:dyDescent="0.2">
      <c r="A11" s="4"/>
      <c r="B11" s="15" t="s">
        <v>136</v>
      </c>
      <c r="C11" s="12">
        <v>1502812.03</v>
      </c>
      <c r="D11" s="12">
        <v>402116.68</v>
      </c>
      <c r="E11" s="12">
        <f t="shared" si="0"/>
        <v>1904928.71</v>
      </c>
      <c r="F11" s="12">
        <v>1185322.8</v>
      </c>
      <c r="G11" s="12">
        <v>1185322.8</v>
      </c>
      <c r="H11" s="12">
        <f t="shared" si="1"/>
        <v>719605.90999999992</v>
      </c>
    </row>
    <row r="12" spans="1:8" x14ac:dyDescent="0.2">
      <c r="A12" s="4"/>
      <c r="B12" s="15" t="s">
        <v>137</v>
      </c>
      <c r="C12" s="12">
        <v>1065307.6100000001</v>
      </c>
      <c r="D12" s="12">
        <v>-113405.24</v>
      </c>
      <c r="E12" s="12">
        <f t="shared" si="0"/>
        <v>951902.37000000011</v>
      </c>
      <c r="F12" s="12">
        <v>517804.36</v>
      </c>
      <c r="G12" s="12">
        <v>517804.36</v>
      </c>
      <c r="H12" s="12">
        <f t="shared" si="1"/>
        <v>434098.01000000013</v>
      </c>
    </row>
    <row r="13" spans="1:8" x14ac:dyDescent="0.2">
      <c r="A13" s="4"/>
      <c r="B13" s="15" t="s">
        <v>138</v>
      </c>
      <c r="C13" s="12">
        <v>305132.84999999998</v>
      </c>
      <c r="D13" s="12">
        <v>-15342.93</v>
      </c>
      <c r="E13" s="12">
        <f t="shared" ref="E13" si="2">C13+D13</f>
        <v>289789.92</v>
      </c>
      <c r="F13" s="12">
        <v>197679.02</v>
      </c>
      <c r="G13" s="12">
        <v>197679.02</v>
      </c>
      <c r="H13" s="12">
        <f t="shared" ref="H13" si="3">E13-F13</f>
        <v>92110.9</v>
      </c>
    </row>
    <row r="14" spans="1:8" x14ac:dyDescent="0.2">
      <c r="A14" s="4"/>
      <c r="B14" s="15" t="s">
        <v>139</v>
      </c>
      <c r="C14" s="12">
        <v>518830.72</v>
      </c>
      <c r="D14" s="12">
        <v>-112610.37</v>
      </c>
      <c r="E14" s="12">
        <f t="shared" ref="E14" si="4">C14+D14</f>
        <v>406220.35</v>
      </c>
      <c r="F14" s="12">
        <v>287569.59000000003</v>
      </c>
      <c r="G14" s="12">
        <v>287569.59000000003</v>
      </c>
      <c r="H14" s="12">
        <f t="shared" ref="H14" si="5">E14-F14</f>
        <v>118650.75999999995</v>
      </c>
    </row>
    <row r="15" spans="1:8" x14ac:dyDescent="0.2">
      <c r="A15" s="4"/>
      <c r="B15" s="15" t="s">
        <v>140</v>
      </c>
      <c r="C15" s="12">
        <v>14655642.73</v>
      </c>
      <c r="D15" s="12">
        <v>3664816.79</v>
      </c>
      <c r="E15" s="12">
        <f t="shared" ref="E15" si="6">C15+D15</f>
        <v>18320459.52</v>
      </c>
      <c r="F15" s="12">
        <v>14160898.869999999</v>
      </c>
      <c r="G15" s="12">
        <v>14160898.869999999</v>
      </c>
      <c r="H15" s="12">
        <f t="shared" ref="H15" si="7">E15-F15</f>
        <v>4159560.6500000004</v>
      </c>
    </row>
    <row r="16" spans="1:8" x14ac:dyDescent="0.2">
      <c r="A16" s="4"/>
      <c r="B16" s="15" t="s">
        <v>141</v>
      </c>
      <c r="C16" s="12">
        <v>447045.44</v>
      </c>
      <c r="D16" s="12">
        <v>-67244.87</v>
      </c>
      <c r="E16" s="12">
        <f t="shared" ref="E16" si="8">C16+D16</f>
        <v>379800.57</v>
      </c>
      <c r="F16" s="12">
        <v>270379.55</v>
      </c>
      <c r="G16" s="12">
        <v>270379.55</v>
      </c>
      <c r="H16" s="12">
        <f t="shared" ref="H16" si="9">E16-F16</f>
        <v>109421.02000000002</v>
      </c>
    </row>
    <row r="17" spans="1:8" x14ac:dyDescent="0.2">
      <c r="A17" s="4"/>
      <c r="B17" s="15" t="s">
        <v>142</v>
      </c>
      <c r="C17" s="12">
        <v>1565473.93</v>
      </c>
      <c r="D17" s="12">
        <v>-126280.03</v>
      </c>
      <c r="E17" s="12">
        <f t="shared" ref="E17" si="10">C17+D17</f>
        <v>1439193.9</v>
      </c>
      <c r="F17" s="12">
        <v>1098751.3700000001</v>
      </c>
      <c r="G17" s="12">
        <v>1098751.3700000001</v>
      </c>
      <c r="H17" s="12">
        <f t="shared" ref="H17" si="11">E17-F17</f>
        <v>340442.5299999998</v>
      </c>
    </row>
    <row r="18" spans="1:8" x14ac:dyDescent="0.2">
      <c r="A18" s="4"/>
      <c r="B18" s="15" t="s">
        <v>143</v>
      </c>
      <c r="C18" s="12">
        <v>44287289.509999998</v>
      </c>
      <c r="D18" s="12">
        <v>17073980.66</v>
      </c>
      <c r="E18" s="12">
        <f t="shared" ref="E18" si="12">C18+D18</f>
        <v>61361270.170000002</v>
      </c>
      <c r="F18" s="12">
        <v>11137579.140000001</v>
      </c>
      <c r="G18" s="12">
        <v>11137579.140000001</v>
      </c>
      <c r="H18" s="12">
        <f t="shared" ref="H18" si="13">E18-F18</f>
        <v>50223691.030000001</v>
      </c>
    </row>
    <row r="19" spans="1:8" x14ac:dyDescent="0.2">
      <c r="A19" s="4"/>
      <c r="B19" s="15" t="s">
        <v>144</v>
      </c>
      <c r="C19" s="12">
        <v>661591.84</v>
      </c>
      <c r="D19" s="12">
        <v>-251195.97</v>
      </c>
      <c r="E19" s="12">
        <f t="shared" ref="E19" si="14">C19+D19</f>
        <v>410395.87</v>
      </c>
      <c r="F19" s="12">
        <v>298027.12</v>
      </c>
      <c r="G19" s="12">
        <v>298027.12</v>
      </c>
      <c r="H19" s="12">
        <f t="shared" ref="H19" si="15">E19-F19</f>
        <v>112368.75</v>
      </c>
    </row>
    <row r="20" spans="1:8" x14ac:dyDescent="0.2">
      <c r="A20" s="4"/>
      <c r="B20" s="15" t="s">
        <v>145</v>
      </c>
      <c r="C20" s="12">
        <v>1321275.25</v>
      </c>
      <c r="D20" s="12">
        <v>-171529.9</v>
      </c>
      <c r="E20" s="12">
        <f t="shared" ref="E20" si="16">C20+D20</f>
        <v>1149745.3500000001</v>
      </c>
      <c r="F20" s="12">
        <v>542558.30000000005</v>
      </c>
      <c r="G20" s="12">
        <v>542558.30000000005</v>
      </c>
      <c r="H20" s="12">
        <f t="shared" ref="H20" si="17">E20-F20</f>
        <v>607187.05000000005</v>
      </c>
    </row>
    <row r="21" spans="1:8" x14ac:dyDescent="0.2">
      <c r="A21" s="4"/>
      <c r="B21" s="15" t="s">
        <v>146</v>
      </c>
      <c r="C21" s="12">
        <v>2552275.06</v>
      </c>
      <c r="D21" s="12">
        <v>4571346.53</v>
      </c>
      <c r="E21" s="12">
        <f t="shared" ref="E21" si="18">C21+D21</f>
        <v>7123621.5899999999</v>
      </c>
      <c r="F21" s="12">
        <v>3769589.13</v>
      </c>
      <c r="G21" s="12">
        <v>3769589.13</v>
      </c>
      <c r="H21" s="12">
        <f t="shared" ref="H21" si="19">E21-F21</f>
        <v>3354032.46</v>
      </c>
    </row>
    <row r="22" spans="1:8" x14ac:dyDescent="0.2">
      <c r="A22" s="4"/>
      <c r="B22" s="15" t="s">
        <v>147</v>
      </c>
      <c r="C22" s="12">
        <v>314311.49</v>
      </c>
      <c r="D22" s="12">
        <v>80906.59</v>
      </c>
      <c r="E22" s="12">
        <f t="shared" ref="E22" si="20">C22+D22</f>
        <v>395218.07999999996</v>
      </c>
      <c r="F22" s="12">
        <v>157294.69</v>
      </c>
      <c r="G22" s="12">
        <v>157294.69</v>
      </c>
      <c r="H22" s="12">
        <f t="shared" ref="H22" si="21">E22-F22</f>
        <v>237923.38999999996</v>
      </c>
    </row>
    <row r="23" spans="1:8" x14ac:dyDescent="0.2">
      <c r="A23" s="4"/>
      <c r="B23" s="15"/>
      <c r="C23" s="12"/>
      <c r="D23" s="12"/>
      <c r="E23" s="12"/>
      <c r="F23" s="12"/>
      <c r="G23" s="12"/>
      <c r="H23" s="12"/>
    </row>
    <row r="24" spans="1:8" x14ac:dyDescent="0.2">
      <c r="A24" s="17"/>
      <c r="B24" s="31" t="s">
        <v>51</v>
      </c>
      <c r="C24" s="40">
        <f t="shared" ref="C24:H24" si="22">SUM(C6:C23)</f>
        <v>86580730.689999998</v>
      </c>
      <c r="D24" s="40">
        <f t="shared" si="22"/>
        <v>29571386.960000005</v>
      </c>
      <c r="E24" s="40">
        <f t="shared" si="22"/>
        <v>116152117.65000001</v>
      </c>
      <c r="F24" s="40">
        <f t="shared" si="22"/>
        <v>53659529.509999983</v>
      </c>
      <c r="G24" s="40">
        <f t="shared" si="22"/>
        <v>53659529.509999983</v>
      </c>
      <c r="H24" s="40">
        <f t="shared" si="22"/>
        <v>62492588.140000001</v>
      </c>
    </row>
    <row r="27" spans="1:8" ht="45" customHeight="1" x14ac:dyDescent="0.2">
      <c r="A27" s="41" t="s">
        <v>154</v>
      </c>
      <c r="B27" s="42"/>
      <c r="C27" s="42"/>
      <c r="D27" s="42"/>
      <c r="E27" s="42"/>
      <c r="F27" s="42"/>
      <c r="G27" s="42"/>
      <c r="H27" s="43"/>
    </row>
    <row r="28" spans="1:8" x14ac:dyDescent="0.2">
      <c r="A28" s="46" t="s">
        <v>52</v>
      </c>
      <c r="B28" s="47"/>
      <c r="C28" s="41" t="s">
        <v>58</v>
      </c>
      <c r="D28" s="42"/>
      <c r="E28" s="42"/>
      <c r="F28" s="42"/>
      <c r="G28" s="43"/>
      <c r="H28" s="44" t="s">
        <v>57</v>
      </c>
    </row>
    <row r="29" spans="1:8" ht="22.5" x14ac:dyDescent="0.2">
      <c r="A29" s="48"/>
      <c r="B29" s="49"/>
      <c r="C29" s="8" t="s">
        <v>53</v>
      </c>
      <c r="D29" s="8" t="s">
        <v>123</v>
      </c>
      <c r="E29" s="8" t="s">
        <v>54</v>
      </c>
      <c r="F29" s="8" t="s">
        <v>55</v>
      </c>
      <c r="G29" s="8" t="s">
        <v>56</v>
      </c>
      <c r="H29" s="45"/>
    </row>
    <row r="30" spans="1:8" x14ac:dyDescent="0.2">
      <c r="A30" s="50"/>
      <c r="B30" s="51"/>
      <c r="C30" s="9">
        <v>1</v>
      </c>
      <c r="D30" s="9">
        <v>2</v>
      </c>
      <c r="E30" s="9" t="s">
        <v>124</v>
      </c>
      <c r="F30" s="9">
        <v>4</v>
      </c>
      <c r="G30" s="9">
        <v>5</v>
      </c>
      <c r="H30" s="9" t="s">
        <v>125</v>
      </c>
    </row>
    <row r="31" spans="1:8" x14ac:dyDescent="0.2">
      <c r="A31" s="4"/>
      <c r="B31" s="2" t="s">
        <v>8</v>
      </c>
      <c r="C31" s="12">
        <v>0</v>
      </c>
      <c r="D31" s="12">
        <v>0</v>
      </c>
      <c r="E31" s="12">
        <f>C31+D31</f>
        <v>0</v>
      </c>
      <c r="F31" s="12">
        <v>0</v>
      </c>
      <c r="G31" s="12">
        <v>0</v>
      </c>
      <c r="H31" s="12">
        <f>E31-F31</f>
        <v>0</v>
      </c>
    </row>
    <row r="32" spans="1:8" x14ac:dyDescent="0.2">
      <c r="A32" s="4"/>
      <c r="B32" s="2" t="s">
        <v>9</v>
      </c>
      <c r="C32" s="12">
        <v>0</v>
      </c>
      <c r="D32" s="12">
        <v>0</v>
      </c>
      <c r="E32" s="12">
        <f t="shared" ref="E32:E34" si="23">C32+D32</f>
        <v>0</v>
      </c>
      <c r="F32" s="12">
        <v>0</v>
      </c>
      <c r="G32" s="12">
        <v>0</v>
      </c>
      <c r="H32" s="12">
        <f t="shared" ref="H32:H34" si="24">E32-F32</f>
        <v>0</v>
      </c>
    </row>
    <row r="33" spans="1:8" x14ac:dyDescent="0.2">
      <c r="A33" s="4"/>
      <c r="B33" s="2" t="s">
        <v>10</v>
      </c>
      <c r="C33" s="12">
        <v>0</v>
      </c>
      <c r="D33" s="12">
        <v>0</v>
      </c>
      <c r="E33" s="12">
        <f t="shared" si="23"/>
        <v>0</v>
      </c>
      <c r="F33" s="12">
        <v>0</v>
      </c>
      <c r="G33" s="12">
        <v>0</v>
      </c>
      <c r="H33" s="12">
        <f t="shared" si="24"/>
        <v>0</v>
      </c>
    </row>
    <row r="34" spans="1:8" x14ac:dyDescent="0.2">
      <c r="A34" s="4"/>
      <c r="B34" s="2" t="s">
        <v>127</v>
      </c>
      <c r="C34" s="12">
        <v>0</v>
      </c>
      <c r="D34" s="12">
        <v>0</v>
      </c>
      <c r="E34" s="12">
        <f t="shared" si="23"/>
        <v>0</v>
      </c>
      <c r="F34" s="12">
        <v>0</v>
      </c>
      <c r="G34" s="12">
        <v>0</v>
      </c>
      <c r="H34" s="12">
        <f t="shared" si="24"/>
        <v>0</v>
      </c>
    </row>
    <row r="35" spans="1:8" x14ac:dyDescent="0.2">
      <c r="A35" s="17"/>
      <c r="B35" s="31" t="s">
        <v>51</v>
      </c>
      <c r="C35" s="40">
        <f t="shared" ref="C35:H35" si="25">SUM(C31:C34)</f>
        <v>0</v>
      </c>
      <c r="D35" s="40">
        <f t="shared" si="25"/>
        <v>0</v>
      </c>
      <c r="E35" s="40">
        <f t="shared" si="25"/>
        <v>0</v>
      </c>
      <c r="F35" s="40">
        <f t="shared" si="25"/>
        <v>0</v>
      </c>
      <c r="G35" s="40">
        <f t="shared" si="25"/>
        <v>0</v>
      </c>
      <c r="H35" s="40">
        <f t="shared" si="25"/>
        <v>0</v>
      </c>
    </row>
    <row r="38" spans="1:8" ht="45" customHeight="1" x14ac:dyDescent="0.2">
      <c r="A38" s="41" t="s">
        <v>155</v>
      </c>
      <c r="B38" s="42"/>
      <c r="C38" s="42"/>
      <c r="D38" s="42"/>
      <c r="E38" s="42"/>
      <c r="F38" s="42"/>
      <c r="G38" s="42"/>
      <c r="H38" s="43"/>
    </row>
    <row r="39" spans="1:8" x14ac:dyDescent="0.2">
      <c r="A39" s="46" t="s">
        <v>52</v>
      </c>
      <c r="B39" s="47"/>
      <c r="C39" s="41" t="s">
        <v>58</v>
      </c>
      <c r="D39" s="42"/>
      <c r="E39" s="42"/>
      <c r="F39" s="42"/>
      <c r="G39" s="43"/>
      <c r="H39" s="44" t="s">
        <v>57</v>
      </c>
    </row>
    <row r="40" spans="1:8" ht="22.5" x14ac:dyDescent="0.2">
      <c r="A40" s="48"/>
      <c r="B40" s="49"/>
      <c r="C40" s="8" t="s">
        <v>53</v>
      </c>
      <c r="D40" s="8" t="s">
        <v>123</v>
      </c>
      <c r="E40" s="8" t="s">
        <v>54</v>
      </c>
      <c r="F40" s="8" t="s">
        <v>55</v>
      </c>
      <c r="G40" s="8" t="s">
        <v>56</v>
      </c>
      <c r="H40" s="45"/>
    </row>
    <row r="41" spans="1:8" x14ac:dyDescent="0.2">
      <c r="A41" s="50"/>
      <c r="B41" s="51"/>
      <c r="C41" s="9">
        <v>1</v>
      </c>
      <c r="D41" s="9">
        <v>2</v>
      </c>
      <c r="E41" s="9" t="s">
        <v>124</v>
      </c>
      <c r="F41" s="9">
        <v>4</v>
      </c>
      <c r="G41" s="9">
        <v>5</v>
      </c>
      <c r="H41" s="9" t="s">
        <v>125</v>
      </c>
    </row>
    <row r="42" spans="1:8" x14ac:dyDescent="0.2">
      <c r="A42" s="4"/>
      <c r="B42" s="19" t="s">
        <v>12</v>
      </c>
      <c r="C42" s="12">
        <v>0</v>
      </c>
      <c r="D42" s="12">
        <v>0</v>
      </c>
      <c r="E42" s="12">
        <f t="shared" ref="E42:E48" si="26">C42+D42</f>
        <v>0</v>
      </c>
      <c r="F42" s="12">
        <v>0</v>
      </c>
      <c r="G42" s="12">
        <v>0</v>
      </c>
      <c r="H42" s="12">
        <f t="shared" ref="H42:H48" si="27">E42-F42</f>
        <v>0</v>
      </c>
    </row>
    <row r="43" spans="1:8" x14ac:dyDescent="0.2">
      <c r="A43" s="4"/>
      <c r="B43" s="19" t="s">
        <v>11</v>
      </c>
      <c r="C43" s="12">
        <v>0</v>
      </c>
      <c r="D43" s="12">
        <v>0</v>
      </c>
      <c r="E43" s="12">
        <f t="shared" si="26"/>
        <v>0</v>
      </c>
      <c r="F43" s="12">
        <v>0</v>
      </c>
      <c r="G43" s="12">
        <v>0</v>
      </c>
      <c r="H43" s="12">
        <f t="shared" si="27"/>
        <v>0</v>
      </c>
    </row>
    <row r="44" spans="1:8" x14ac:dyDescent="0.2">
      <c r="A44" s="4"/>
      <c r="B44" s="19" t="s">
        <v>13</v>
      </c>
      <c r="C44" s="12">
        <v>0</v>
      </c>
      <c r="D44" s="12">
        <v>0</v>
      </c>
      <c r="E44" s="12">
        <f t="shared" si="26"/>
        <v>0</v>
      </c>
      <c r="F44" s="12">
        <v>0</v>
      </c>
      <c r="G44" s="12">
        <v>0</v>
      </c>
      <c r="H44" s="12">
        <f t="shared" si="27"/>
        <v>0</v>
      </c>
    </row>
    <row r="45" spans="1:8" x14ac:dyDescent="0.2">
      <c r="A45" s="4"/>
      <c r="B45" s="19" t="s">
        <v>25</v>
      </c>
      <c r="C45" s="12">
        <v>0</v>
      </c>
      <c r="D45" s="12">
        <v>0</v>
      </c>
      <c r="E45" s="12">
        <f t="shared" si="26"/>
        <v>0</v>
      </c>
      <c r="F45" s="12">
        <v>0</v>
      </c>
      <c r="G45" s="12">
        <v>0</v>
      </c>
      <c r="H45" s="12">
        <f t="shared" si="27"/>
        <v>0</v>
      </c>
    </row>
    <row r="46" spans="1:8" ht="11.25" customHeight="1" x14ac:dyDescent="0.2">
      <c r="A46" s="4"/>
      <c r="B46" s="19" t="s">
        <v>26</v>
      </c>
      <c r="C46" s="12">
        <v>0</v>
      </c>
      <c r="D46" s="12">
        <v>0</v>
      </c>
      <c r="E46" s="12">
        <f t="shared" si="26"/>
        <v>0</v>
      </c>
      <c r="F46" s="12">
        <v>0</v>
      </c>
      <c r="G46" s="12">
        <v>0</v>
      </c>
      <c r="H46" s="12">
        <f t="shared" si="27"/>
        <v>0</v>
      </c>
    </row>
    <row r="47" spans="1:8" x14ac:dyDescent="0.2">
      <c r="A47" s="4"/>
      <c r="B47" s="19" t="s">
        <v>33</v>
      </c>
      <c r="C47" s="12">
        <v>0</v>
      </c>
      <c r="D47" s="12">
        <v>0</v>
      </c>
      <c r="E47" s="12">
        <f t="shared" si="26"/>
        <v>0</v>
      </c>
      <c r="F47" s="12">
        <v>0</v>
      </c>
      <c r="G47" s="12">
        <v>0</v>
      </c>
      <c r="H47" s="12">
        <f t="shared" si="27"/>
        <v>0</v>
      </c>
    </row>
    <row r="48" spans="1:8" x14ac:dyDescent="0.2">
      <c r="A48" s="4"/>
      <c r="B48" s="19" t="s">
        <v>14</v>
      </c>
      <c r="C48" s="12">
        <v>0</v>
      </c>
      <c r="D48" s="12">
        <v>0</v>
      </c>
      <c r="E48" s="12">
        <f t="shared" si="26"/>
        <v>0</v>
      </c>
      <c r="F48" s="12">
        <v>0</v>
      </c>
      <c r="G48" s="12">
        <v>0</v>
      </c>
      <c r="H48" s="12">
        <f t="shared" si="27"/>
        <v>0</v>
      </c>
    </row>
    <row r="49" spans="1:8" x14ac:dyDescent="0.2">
      <c r="A49" s="17"/>
      <c r="B49" s="31" t="s">
        <v>51</v>
      </c>
      <c r="C49" s="40">
        <f t="shared" ref="C49:H49" si="28">SUM(C42:C48)</f>
        <v>0</v>
      </c>
      <c r="D49" s="40">
        <f t="shared" si="28"/>
        <v>0</v>
      </c>
      <c r="E49" s="40">
        <f t="shared" si="28"/>
        <v>0</v>
      </c>
      <c r="F49" s="40">
        <f t="shared" si="28"/>
        <v>0</v>
      </c>
      <c r="G49" s="40">
        <f t="shared" si="28"/>
        <v>0</v>
      </c>
      <c r="H49" s="40">
        <f t="shared" si="28"/>
        <v>0</v>
      </c>
    </row>
    <row r="51" spans="1:8" x14ac:dyDescent="0.2">
      <c r="A51" s="1" t="s">
        <v>126</v>
      </c>
    </row>
    <row r="61" spans="1:8" x14ac:dyDescent="0.2">
      <c r="A61" s="62"/>
      <c r="B61" s="64" t="s">
        <v>150</v>
      </c>
      <c r="C61" s="65"/>
      <c r="D61" s="66"/>
      <c r="E61" s="66"/>
      <c r="F61" s="52" t="s">
        <v>151</v>
      </c>
      <c r="G61" s="52"/>
      <c r="H61" s="63"/>
    </row>
    <row r="62" spans="1:8" x14ac:dyDescent="0.2">
      <c r="A62" s="62"/>
      <c r="B62" s="64" t="s">
        <v>152</v>
      </c>
      <c r="C62" s="65"/>
      <c r="D62" s="66"/>
      <c r="E62" s="62"/>
      <c r="F62" s="52" t="s">
        <v>153</v>
      </c>
      <c r="G62" s="52"/>
      <c r="H62" s="63"/>
    </row>
  </sheetData>
  <sheetProtection formatCells="0" formatColumns="0" formatRows="0" insertRows="0" deleteRows="0" autoFilter="0"/>
  <mergeCells count="14">
    <mergeCell ref="F61:G61"/>
    <mergeCell ref="F62:G62"/>
    <mergeCell ref="A1:H1"/>
    <mergeCell ref="A2:B4"/>
    <mergeCell ref="A27:H27"/>
    <mergeCell ref="A28:B30"/>
    <mergeCell ref="C2:G2"/>
    <mergeCell ref="H2:H3"/>
    <mergeCell ref="A38:H38"/>
    <mergeCell ref="A39:B41"/>
    <mergeCell ref="C39:G39"/>
    <mergeCell ref="H39:H40"/>
    <mergeCell ref="C28:G28"/>
    <mergeCell ref="H28:H29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view="pageBreakPreview" zoomScaleNormal="100" zoomScaleSheetLayoutView="100" workbookViewId="0">
      <selection activeCell="H74" sqref="H74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8.5" customHeight="1" x14ac:dyDescent="0.2">
      <c r="A1" s="41" t="s">
        <v>149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52</v>
      </c>
      <c r="B2" s="47"/>
      <c r="C2" s="41" t="s">
        <v>58</v>
      </c>
      <c r="D2" s="42"/>
      <c r="E2" s="42"/>
      <c r="F2" s="42"/>
      <c r="G2" s="43"/>
      <c r="H2" s="44" t="s">
        <v>57</v>
      </c>
    </row>
    <row r="3" spans="1:8" ht="24.95" customHeight="1" x14ac:dyDescent="0.2">
      <c r="A3" s="48"/>
      <c r="B3" s="49"/>
      <c r="C3" s="8" t="s">
        <v>53</v>
      </c>
      <c r="D3" s="8" t="s">
        <v>123</v>
      </c>
      <c r="E3" s="8" t="s">
        <v>54</v>
      </c>
      <c r="F3" s="8" t="s">
        <v>55</v>
      </c>
      <c r="G3" s="8" t="s">
        <v>56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124</v>
      </c>
      <c r="F4" s="9">
        <v>4</v>
      </c>
      <c r="G4" s="9">
        <v>5</v>
      </c>
      <c r="H4" s="9" t="s">
        <v>125</v>
      </c>
    </row>
    <row r="5" spans="1:8" x14ac:dyDescent="0.2">
      <c r="A5" s="24" t="s">
        <v>15</v>
      </c>
      <c r="B5" s="23"/>
      <c r="C5" s="35">
        <f t="shared" ref="C5:H5" si="0">SUM(C6:C13)</f>
        <v>35878513.609999999</v>
      </c>
      <c r="D5" s="35">
        <f t="shared" si="0"/>
        <v>8394159.0800000001</v>
      </c>
      <c r="E5" s="35">
        <f t="shared" si="0"/>
        <v>44272672.689999998</v>
      </c>
      <c r="F5" s="35">
        <f t="shared" si="0"/>
        <v>36655729.759999998</v>
      </c>
      <c r="G5" s="35">
        <f t="shared" si="0"/>
        <v>36655729.759999998</v>
      </c>
      <c r="H5" s="35">
        <f t="shared" si="0"/>
        <v>7616942.9299999997</v>
      </c>
    </row>
    <row r="6" spans="1:8" x14ac:dyDescent="0.2">
      <c r="A6" s="22"/>
      <c r="B6" s="25" t="s">
        <v>41</v>
      </c>
      <c r="C6" s="12">
        <v>2909427.36</v>
      </c>
      <c r="D6" s="12">
        <v>-663736.97</v>
      </c>
      <c r="E6" s="12">
        <f>C6+D6</f>
        <v>2245690.3899999997</v>
      </c>
      <c r="F6" s="12">
        <v>1953906.48</v>
      </c>
      <c r="G6" s="12">
        <v>1953906.48</v>
      </c>
      <c r="H6" s="12">
        <f>E6-F6</f>
        <v>291783.90999999968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128</v>
      </c>
      <c r="C8" s="12">
        <v>12610259.890000001</v>
      </c>
      <c r="D8" s="12">
        <v>4699292.72</v>
      </c>
      <c r="E8" s="12">
        <f t="shared" si="1"/>
        <v>17309552.609999999</v>
      </c>
      <c r="F8" s="12">
        <v>15965795.77</v>
      </c>
      <c r="G8" s="12">
        <v>15965795.77</v>
      </c>
      <c r="H8" s="12">
        <f t="shared" si="2"/>
        <v>1343756.8399999999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1864054.98</v>
      </c>
      <c r="D10" s="12">
        <v>600273.27</v>
      </c>
      <c r="E10" s="12">
        <f t="shared" si="1"/>
        <v>2464328.25</v>
      </c>
      <c r="F10" s="12">
        <v>2116373.3199999998</v>
      </c>
      <c r="G10" s="12">
        <v>2116373.3199999998</v>
      </c>
      <c r="H10" s="12">
        <f t="shared" si="2"/>
        <v>347954.93000000017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2568119.64</v>
      </c>
      <c r="D12" s="12">
        <v>288711.44</v>
      </c>
      <c r="E12" s="12">
        <f t="shared" si="1"/>
        <v>2856831.08</v>
      </c>
      <c r="F12" s="12">
        <v>1703127.16</v>
      </c>
      <c r="G12" s="12">
        <v>1703127.16</v>
      </c>
      <c r="H12" s="12">
        <f t="shared" si="2"/>
        <v>1153703.9200000002</v>
      </c>
    </row>
    <row r="13" spans="1:8" x14ac:dyDescent="0.2">
      <c r="A13" s="22"/>
      <c r="B13" s="25" t="s">
        <v>18</v>
      </c>
      <c r="C13" s="12">
        <v>15926651.74</v>
      </c>
      <c r="D13" s="12">
        <v>3469618.62</v>
      </c>
      <c r="E13" s="12">
        <f t="shared" si="1"/>
        <v>19396270.359999999</v>
      </c>
      <c r="F13" s="12">
        <v>14916527.029999999</v>
      </c>
      <c r="G13" s="12">
        <v>14916527.029999999</v>
      </c>
      <c r="H13" s="12">
        <f t="shared" si="2"/>
        <v>4479743.33</v>
      </c>
    </row>
    <row r="14" spans="1:8" x14ac:dyDescent="0.2">
      <c r="A14" s="24" t="s">
        <v>19</v>
      </c>
      <c r="B14" s="26"/>
      <c r="C14" s="35">
        <f t="shared" ref="C14:H14" si="3">SUM(C15:C21)</f>
        <v>47835630.530000001</v>
      </c>
      <c r="D14" s="35">
        <f t="shared" si="3"/>
        <v>16524974.76</v>
      </c>
      <c r="E14" s="35">
        <f t="shared" si="3"/>
        <v>64360605.289999999</v>
      </c>
      <c r="F14" s="35">
        <f t="shared" si="3"/>
        <v>13076915.93</v>
      </c>
      <c r="G14" s="35">
        <f t="shared" si="3"/>
        <v>13076915.93</v>
      </c>
      <c r="H14" s="35">
        <f t="shared" si="3"/>
        <v>51283689.359999999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46161912.810000002</v>
      </c>
      <c r="D16" s="12">
        <v>16638551.26</v>
      </c>
      <c r="E16" s="12">
        <f t="shared" ref="E16:E21" si="5">C16+D16</f>
        <v>62800464.07</v>
      </c>
      <c r="F16" s="12">
        <v>12236330.51</v>
      </c>
      <c r="G16" s="12">
        <v>12236330.51</v>
      </c>
      <c r="H16" s="12">
        <f t="shared" si="4"/>
        <v>50564133.560000002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1673717.72</v>
      </c>
      <c r="D18" s="12">
        <v>-113576.5</v>
      </c>
      <c r="E18" s="12">
        <f t="shared" si="5"/>
        <v>1560141.22</v>
      </c>
      <c r="F18" s="12">
        <v>840585.42</v>
      </c>
      <c r="G18" s="12">
        <v>840585.42</v>
      </c>
      <c r="H18" s="12">
        <f t="shared" si="4"/>
        <v>719555.79999999993</v>
      </c>
    </row>
    <row r="19" spans="1:8" x14ac:dyDescent="0.2">
      <c r="A19" s="22"/>
      <c r="B19" s="25" t="s">
        <v>45</v>
      </c>
      <c r="C19" s="12">
        <v>0</v>
      </c>
      <c r="D19" s="12">
        <v>0</v>
      </c>
      <c r="E19" s="12">
        <f t="shared" si="5"/>
        <v>0</v>
      </c>
      <c r="F19" s="12">
        <v>0</v>
      </c>
      <c r="G19" s="12">
        <v>0</v>
      </c>
      <c r="H19" s="12">
        <f t="shared" si="4"/>
        <v>0</v>
      </c>
    </row>
    <row r="20" spans="1:8" x14ac:dyDescent="0.2">
      <c r="A20" s="22"/>
      <c r="B20" s="25" t="s">
        <v>46</v>
      </c>
      <c r="C20" s="12">
        <v>0</v>
      </c>
      <c r="D20" s="12">
        <v>0</v>
      </c>
      <c r="E20" s="12">
        <f t="shared" si="5"/>
        <v>0</v>
      </c>
      <c r="F20" s="12">
        <v>0</v>
      </c>
      <c r="G20" s="12">
        <v>0</v>
      </c>
      <c r="H20" s="12">
        <f t="shared" si="4"/>
        <v>0</v>
      </c>
    </row>
    <row r="21" spans="1:8" x14ac:dyDescent="0.2">
      <c r="A21" s="22"/>
      <c r="B21" s="25" t="s">
        <v>4</v>
      </c>
      <c r="C21" s="12">
        <v>0</v>
      </c>
      <c r="D21" s="12">
        <v>0</v>
      </c>
      <c r="E21" s="12">
        <f t="shared" si="5"/>
        <v>0</v>
      </c>
      <c r="F21" s="12">
        <v>0</v>
      </c>
      <c r="G21" s="12">
        <v>0</v>
      </c>
      <c r="H21" s="12">
        <f t="shared" si="4"/>
        <v>0</v>
      </c>
    </row>
    <row r="22" spans="1:8" x14ac:dyDescent="0.2">
      <c r="A22" s="24" t="s">
        <v>47</v>
      </c>
      <c r="B22" s="26"/>
      <c r="C22" s="35">
        <f t="shared" ref="C22:H22" si="6">SUM(C23:C31)</f>
        <v>2866586.55</v>
      </c>
      <c r="D22" s="35">
        <f t="shared" si="6"/>
        <v>4652253.12</v>
      </c>
      <c r="E22" s="35">
        <f t="shared" si="6"/>
        <v>7518839.6699999999</v>
      </c>
      <c r="F22" s="35">
        <f t="shared" si="6"/>
        <v>3926883.82</v>
      </c>
      <c r="G22" s="35">
        <f t="shared" si="6"/>
        <v>3926883.82</v>
      </c>
      <c r="H22" s="35">
        <f t="shared" si="6"/>
        <v>3591955.85</v>
      </c>
    </row>
    <row r="23" spans="1:8" x14ac:dyDescent="0.2">
      <c r="A23" s="22"/>
      <c r="B23" s="25" t="s">
        <v>28</v>
      </c>
      <c r="C23" s="12">
        <v>2552275.06</v>
      </c>
      <c r="D23" s="12">
        <v>4571346.53</v>
      </c>
      <c r="E23" s="12">
        <f>C23+D23</f>
        <v>7123621.5899999999</v>
      </c>
      <c r="F23" s="12">
        <v>3769589.13</v>
      </c>
      <c r="G23" s="12">
        <v>3769589.13</v>
      </c>
      <c r="H23" s="12">
        <f t="shared" ref="H23:H31" si="7">E23-F23</f>
        <v>3354032.46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314311.49</v>
      </c>
      <c r="D29" s="12">
        <v>80906.59</v>
      </c>
      <c r="E29" s="12">
        <f t="shared" si="8"/>
        <v>395218.07999999996</v>
      </c>
      <c r="F29" s="12">
        <v>157294.69</v>
      </c>
      <c r="G29" s="12">
        <v>157294.69</v>
      </c>
      <c r="H29" s="12">
        <f t="shared" si="7"/>
        <v>237923.38999999996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51</v>
      </c>
      <c r="C37" s="40">
        <f t="shared" ref="C37:H37" si="12">SUM(C32+C22+C14+C5)</f>
        <v>86580730.689999998</v>
      </c>
      <c r="D37" s="40">
        <f t="shared" si="12"/>
        <v>29571386.960000001</v>
      </c>
      <c r="E37" s="40">
        <f t="shared" si="12"/>
        <v>116152117.64999999</v>
      </c>
      <c r="F37" s="40">
        <f t="shared" si="12"/>
        <v>53659529.509999998</v>
      </c>
      <c r="G37" s="40">
        <f t="shared" si="12"/>
        <v>53659529.509999998</v>
      </c>
      <c r="H37" s="40">
        <f t="shared" si="12"/>
        <v>62492588.140000001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126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  <row r="51" spans="1:8" x14ac:dyDescent="0.2">
      <c r="A51" s="67"/>
      <c r="B51" s="70" t="s">
        <v>150</v>
      </c>
      <c r="C51" s="71"/>
      <c r="D51" s="72"/>
      <c r="E51" s="72"/>
      <c r="F51" s="52" t="s">
        <v>151</v>
      </c>
      <c r="G51" s="52"/>
      <c r="H51" s="69"/>
    </row>
    <row r="52" spans="1:8" x14ac:dyDescent="0.2">
      <c r="A52" s="67"/>
      <c r="B52" s="70" t="s">
        <v>152</v>
      </c>
      <c r="C52" s="71"/>
      <c r="D52" s="72"/>
      <c r="E52" s="68"/>
      <c r="F52" s="52" t="s">
        <v>153</v>
      </c>
      <c r="G52" s="52"/>
      <c r="H52" s="69"/>
    </row>
  </sheetData>
  <sheetProtection formatCells="0" formatColumns="0" formatRows="0" autoFilter="0"/>
  <mergeCells count="6">
    <mergeCell ref="A1:H1"/>
    <mergeCell ref="A2:B4"/>
    <mergeCell ref="C2:G2"/>
    <mergeCell ref="H2:H3"/>
    <mergeCell ref="F52:G52"/>
    <mergeCell ref="F51:G5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2022-10-26T17:42:32Z</cp:lastPrinted>
  <dcterms:created xsi:type="dcterms:W3CDTF">2014-02-10T03:37:14Z</dcterms:created>
  <dcterms:modified xsi:type="dcterms:W3CDTF">2022-10-26T17:43:51Z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