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19" i="4" l="1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58" i="4" l="1"/>
  <c r="G58" i="4"/>
  <c r="F58" i="4"/>
  <c r="E58" i="4"/>
  <c r="D58" i="4"/>
  <c r="H56" i="4"/>
  <c r="H54" i="4"/>
  <c r="H52" i="4"/>
  <c r="H50" i="4"/>
  <c r="H48" i="4"/>
  <c r="H46" i="4"/>
  <c r="H44" i="4"/>
  <c r="E56" i="4"/>
  <c r="E54" i="4"/>
  <c r="E52" i="4"/>
  <c r="E50" i="4"/>
  <c r="E48" i="4"/>
  <c r="E46" i="4"/>
  <c r="E44" i="4"/>
  <c r="C58" i="4"/>
  <c r="H36" i="4"/>
  <c r="G36" i="4"/>
  <c r="F36" i="4"/>
  <c r="H34" i="4"/>
  <c r="H33" i="4"/>
  <c r="H32" i="4"/>
  <c r="H31" i="4"/>
  <c r="E36" i="4"/>
  <c r="E34" i="4"/>
  <c r="E33" i="4"/>
  <c r="E32" i="4"/>
  <c r="E31" i="4"/>
  <c r="D36" i="4"/>
  <c r="C36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2" i="4"/>
  <c r="F22" i="4"/>
  <c r="D22" i="4"/>
  <c r="C22" i="4"/>
  <c r="H22" i="4" l="1"/>
  <c r="E22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7" i="5"/>
  <c r="H23" i="5"/>
  <c r="H22" i="5"/>
  <c r="H21" i="5"/>
  <c r="H19" i="5"/>
  <c r="H17" i="5"/>
  <c r="H12" i="5"/>
  <c r="H10" i="5"/>
  <c r="H9" i="5"/>
  <c r="H8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H26" i="5" s="1"/>
  <c r="E23" i="5"/>
  <c r="E22" i="5"/>
  <c r="E21" i="5"/>
  <c r="E20" i="5"/>
  <c r="H20" i="5" s="1"/>
  <c r="E19" i="5"/>
  <c r="E18" i="5"/>
  <c r="H18" i="5" s="1"/>
  <c r="E17" i="5"/>
  <c r="E14" i="5"/>
  <c r="H14" i="5" s="1"/>
  <c r="E13" i="5"/>
  <c r="H13" i="5" s="1"/>
  <c r="E12" i="5"/>
  <c r="E11" i="5"/>
  <c r="H11" i="5" s="1"/>
  <c r="E10" i="5"/>
  <c r="E9" i="5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7" i="6"/>
  <c r="H66" i="6"/>
  <c r="H64" i="6"/>
  <c r="H63" i="6"/>
  <c r="H62" i="6"/>
  <c r="H61" i="6"/>
  <c r="H60" i="6"/>
  <c r="H59" i="6"/>
  <c r="H58" i="6"/>
  <c r="H57" i="6"/>
  <c r="H52" i="6"/>
  <c r="H51" i="6"/>
  <c r="H50" i="6"/>
  <c r="H48" i="6"/>
  <c r="H46" i="6"/>
  <c r="H42" i="6"/>
  <c r="H41" i="6"/>
  <c r="H40" i="6"/>
  <c r="H39" i="6"/>
  <c r="H38" i="6"/>
  <c r="H36" i="6"/>
  <c r="H34" i="6"/>
  <c r="H24" i="6"/>
  <c r="H21" i="6"/>
  <c r="H12" i="6"/>
  <c r="H11" i="6"/>
  <c r="H9" i="6"/>
  <c r="E76" i="6"/>
  <c r="E75" i="6"/>
  <c r="E74" i="6"/>
  <c r="E73" i="6"/>
  <c r="E72" i="6"/>
  <c r="E71" i="6"/>
  <c r="E70" i="6"/>
  <c r="E69" i="6"/>
  <c r="E68" i="6"/>
  <c r="H68" i="6" s="1"/>
  <c r="E67" i="6"/>
  <c r="E66" i="6"/>
  <c r="E64" i="6"/>
  <c r="E63" i="6"/>
  <c r="E62" i="6"/>
  <c r="E61" i="6"/>
  <c r="E60" i="6"/>
  <c r="E59" i="6"/>
  <c r="E58" i="6"/>
  <c r="E57" i="6"/>
  <c r="E56" i="6"/>
  <c r="H56" i="6" s="1"/>
  <c r="E55" i="6"/>
  <c r="H55" i="6" s="1"/>
  <c r="E54" i="6"/>
  <c r="H54" i="6" s="1"/>
  <c r="E52" i="6"/>
  <c r="E51" i="6"/>
  <c r="E50" i="6"/>
  <c r="E49" i="6"/>
  <c r="H49" i="6" s="1"/>
  <c r="E48" i="6"/>
  <c r="E47" i="6"/>
  <c r="H47" i="6" s="1"/>
  <c r="E46" i="6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H25" i="5" l="1"/>
  <c r="C42" i="5"/>
  <c r="H16" i="5"/>
  <c r="G42" i="5"/>
  <c r="F42" i="5"/>
  <c r="D42" i="5"/>
  <c r="H6" i="5"/>
  <c r="E6" i="5"/>
  <c r="E16" i="8"/>
  <c r="H6" i="8"/>
  <c r="H65" i="6"/>
  <c r="E53" i="6"/>
  <c r="H53" i="6" s="1"/>
  <c r="E43" i="6"/>
  <c r="H43" i="6" s="1"/>
  <c r="E33" i="6"/>
  <c r="H33" i="6" s="1"/>
  <c r="E23" i="6"/>
  <c r="H23" i="6"/>
  <c r="C77" i="6"/>
  <c r="G77" i="6"/>
  <c r="F77" i="6"/>
  <c r="E13" i="6"/>
  <c r="H13" i="6" s="1"/>
  <c r="D77" i="6"/>
  <c r="E5" i="6"/>
  <c r="E25" i="5"/>
  <c r="E16" i="5"/>
  <c r="H16" i="8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<sst xmlns="http://schemas.openxmlformats.org/spreadsheetml/2006/main" count="221" uniqueCount="152">
  <si>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</si>
  <si>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</si>
  <si>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</si>
  <si>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</si>
  <si>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</si>
  <si>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</si>
  <si>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</si>
  <si>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</si>
  <si>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</si>
  <si>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</si>
  <si>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</si>
  <si>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</si>
  <si>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</si>
  <si>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</si>
  <si>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</si>
  <si>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</si>
  <si>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</si>
  <si>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</si>
  <si>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</si>
  <si>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</si>
  <si>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</si>
  <si>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</si>
  <si>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</si>
  <si>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</si>
  <si>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</si>
  <si>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</si>
  <si>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</si>
  <si>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</si>
  <si>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</si>
  <si>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</si>
  <si>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</si>
  <si>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</si>
  <si>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</si>
  <si>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</si>
  <si>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</si>
  <si>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</si>
  <si>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</si>
  <si>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</si>
  <si>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</si>
  <si>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</si>
  <si>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</si>
  <si>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</si>
  <si>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</si>
  <si>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</si>
  <si>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</si>
  <si>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</si>
  <si>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</si>
  <si>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</si>
  <si>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</si>
  <si>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</si>
  <si>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</si>
  <si>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</si>
  <si>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</si>
  <si>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</si>
  <si>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</si>
  <si>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</si>
  <si>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</si>
  <si>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</si>
  <si>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</si>
  <si>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</si>
  <si>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</si>
  <si>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</si>
  <si>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</si>
  <si>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</si>
  <si>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</si>
  <si>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</si>
  <si>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</si>
  <si>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</si>
  <si>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</si>
  <si>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</si>
  <si>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</si>
  <si>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</si>
  <si>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</si>
  <si>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</si>
  <si>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</si>
  <si>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</si>
  <si>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</si>
  <si>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</si>
  <si>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</si>
  <si>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</si>
  <si>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</si>
  <si>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</si>
  <si>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</si>
  <si>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</si>
  <si>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</si>
  <si>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</si>
  <si>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</si>
  <si>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</si>
  <si>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</si>
  <si>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</si>
  <si>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</si>
  <si>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</si>
  <si>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</si>
  <si>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</si>
  <si>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</si>
  <si>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</si>
  <si>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</si>
  <si>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</si>
  <si>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</si>
  <si>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</si>
  <si>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</si>
  <si>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</si>
  <si>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</si>
  <si>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</si>
  <si>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</si>
  <si>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</si>
  <si>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</si>
  <si>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</si>
  <si>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</si>
  <si>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</si>
  <si>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</si>
  <si>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</si>
  <si>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</si>
  <si>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</si>
  <si>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</si>
  <si>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</si>
  <si>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</si>
  <si>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</si>
  <si>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</si>
  <si>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</si>
  <si>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</si>
  <si>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</si>
  <si>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</si>
  <si>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</si>
  <si>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</si>
  <si>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</si>
  <si>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</si>
  <si>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</si>
  <si>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ATARJEA, GTO.
ESTADO ANALÍTICO DEL EJERCICIO DEL PRESUPUESTO DE EGRESOS
CLASIFICACIÓN POR OBJETO DEL GASTO (CAPÍTULO Y CONCEPTO)
DEL 1 ENERO AL 31 DE DICIEMBRE DEL 2020</t>
  </si>
  <si>
    <t>MUNICIPIO DE ATARJEA, GTO.
ESTADO ANALÍTICO DEL EJERCICIO DEL PRESUPUESTO DE EGRESOS
CLASIFICACION ECÓNOMICA (POR TIPO DE GASTO)
DEL 1 ENERO AL 31 DE DICIEMBRE DEL 2020</t>
  </si>
  <si>
    <t>H. AYUNTAMIENTO</t>
  </si>
  <si>
    <t>PRESIDENCIA MUNICIPAL</t>
  </si>
  <si>
    <t>CONTRALORIA MUNICIPAL</t>
  </si>
  <si>
    <t>SECRETARIA MUNICIPAL</t>
  </si>
  <si>
    <t>TESORERIA MUNICIPAL</t>
  </si>
  <si>
    <t>DIRECCION DE SEGURIDAD PUBLICA</t>
  </si>
  <si>
    <t>DIRECCION DE PROTECCION CIVIL</t>
  </si>
  <si>
    <t>DIRECCION DE SERVICIOS PUBLICOS MUNICIPA</t>
  </si>
  <si>
    <t>DIRECCION DE DESARROLLO SOCIAL</t>
  </si>
  <si>
    <t>DIRECCION DE OBRAS PUBLICAS</t>
  </si>
  <si>
    <t>DIRECCION DE ACCION DEPORTIVA</t>
  </si>
  <si>
    <t>CASA DE LA CULTURA</t>
  </si>
  <si>
    <t>DIRECCION DE DESARROLLO RURAL Y ECONOMIC</t>
  </si>
  <si>
    <t>MUNICIPIO DE ATARJEA, GTO.
ESTADO ANALÍTICO DEL EJERCICIO DEL PRESUPUESTO DE EGRESOS
CLASIFICACIÓN ADMINISTRATIVA
DEL 1 ENERO AL 31 DE DICIEMBRE DEL 2020</t>
  </si>
  <si>
    <t>Gobierno (Federal/Estatal/Municipal) de MUNICIPIO DE ATARJEA, GTO.
Estado Analítico del Ejercicio del Presupuesto de Egresos
Clasificación Administrativa
DEL 1 ENERO AL 31 DE DICIEMBRE DEL 2020</t>
  </si>
  <si>
    <t>Sector Paraestatal del Gobierno (Federal/Estatal/Municipal) de MUNICIPIO DE ATARJEA, GTO.
Estado Analítico del Ejercicio del Presupuesto de Egresos
Clasificación Administrativa
DEL 1 ENERO AL 31 DE DICIEMBRE DEL 2020</t>
  </si>
  <si>
    <t>MUNICIPIO DE ATARJEA, GTO.
ESTADO ANALÍTICO DEL EJERCICIO DEL PRESUPUESTO DE EGRESOS
CLASIFICACIÓN FUNCIONAL (FINALIDAD Y FUNCIÓN)
DEL 1 ENERO AL 31 DE DICIEMBRE DEL 2020</t>
  </si>
  <si>
    <t>C.P. Celina Lopez Martinez</t>
  </si>
  <si>
    <t>Presidente Municipal</t>
  </si>
  <si>
    <t>Tesorero Municipal</t>
  </si>
  <si>
    <t>Lic. Olivia Lambar Olvera</t>
  </si>
  <si>
    <t>Lic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</si>
</sst>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Font="1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52">
    <cellStyle name="=C:\WINNT\SYSTEM32\COMMAND.COM" xfId="24"/>
    <cellStyle name="Euro" xfId="1"/>
    <cellStyle name="Millares 2" xfId="2"/>
    <cellStyle name="Millares 2 2" xfId="3"/>
    <cellStyle name="Millares 2 2 2" xfId="44"/>
    <cellStyle name="Millares 2 2 3" xfId="35"/>
    <cellStyle name="Millares 2 2 4" xfId="26"/>
    <cellStyle name="Millares 2 2 5" xfId="17"/>
    <cellStyle name="Millares 2 3" xfId="4"/>
    <cellStyle name="Millares 2 3 2" xfId="45"/>
    <cellStyle name="Millares 2 3 3" xfId="36"/>
    <cellStyle name="Millares 2 3 4" xfId="27"/>
    <cellStyle name="Millares 2 3 5" xfId="18"/>
    <cellStyle name="Millares 2 4" xfId="43"/>
    <cellStyle name="Millares 2 5" xfId="34"/>
    <cellStyle name="Millares 2 6" xfId="25"/>
    <cellStyle name="Millares 2 7" xfId="16"/>
    <cellStyle name="Millares 3" xfId="5"/>
    <cellStyle name="Millares 3 2" xfId="46"/>
    <cellStyle name="Millares 3 3" xfId="37"/>
    <cellStyle name="Millares 3 4" xfId="28"/>
    <cellStyle name="Millares 3 5" xfId="19"/>
    <cellStyle name="Moneda 2" xfId="6"/>
    <cellStyle name="Moneda 2 2" xfId="47"/>
    <cellStyle name="Moneda 2 3" xfId="38"/>
    <cellStyle name="Moneda 2 4" xfId="29"/>
    <cellStyle name="Moneda 2 5" xfId="20"/>
    <cellStyle name="Normal" xfId="0" builtinId="0"/>
    <cellStyle name="Normal 2" xfId="7"/>
    <cellStyle name="Normal 2 2" xfId="8"/>
    <cellStyle name="Normal 2 3" xfId="48"/>
    <cellStyle name="Normal 2 4" xfId="39"/>
    <cellStyle name="Normal 2 5" xfId="30"/>
    <cellStyle name="Normal 2 6" xfId="21"/>
    <cellStyle name="Normal 3" xfId="9"/>
    <cellStyle name="Normal 3 2" xfId="49"/>
    <cellStyle name="Normal 3 3" xfId="40"/>
    <cellStyle name="Normal 3 4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1"/>
    <cellStyle name="Normal 6 2 3" xfId="42"/>
    <cellStyle name="Normal 6 2 4" xfId="33"/>
    <cellStyle name="Normal 6 2 5" xfId="23"/>
    <cellStyle name="Normal 6 3" xfId="50"/>
    <cellStyle name="Normal 6 4" xfId="41"/>
    <cellStyle name="Normal 6 5" xfId="32"/>
    <cellStyle name="Normal 6 6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3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4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view="pageBreakPreview" zoomScale="60" zoomScaleNormal="100" workbookViewId="0">
      <selection activeCell="B85" sqref="B8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72" t="s">
        <v>128</v>
      </c>
      <c r="B1" s="73"/>
      <c r="C1" s="73"/>
      <c r="D1" s="73"/>
      <c r="E1" s="73"/>
      <c r="F1" s="73"/>
      <c r="G1" s="73"/>
      <c r="H1" s="74"/>
    </row>
    <row r="2" spans="1:8" x14ac:dyDescent="0.2">
      <c r="A2" s="77" t="s">
        <v>54</v>
      </c>
      <c r="B2" s="78"/>
      <c r="C2" s="72" t="s">
        <v>60</v>
      </c>
      <c r="D2" s="73"/>
      <c r="E2" s="73"/>
      <c r="F2" s="73"/>
      <c r="G2" s="74"/>
      <c r="H2" s="75" t="s">
        <v>59</v>
      </c>
    </row>
    <row r="3" spans="1:8" ht="24.95" customHeight="1" x14ac:dyDescent="0.2">
      <c r="A3" s="79"/>
      <c r="B3" s="8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76"/>
    </row>
    <row r="4" spans="1:8" x14ac:dyDescent="0.2">
      <c r="A4" s="81"/>
      <c r="B4" s="8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16714454.699999999</v>
      </c>
      <c r="D5" s="14">
        <f>SUM(D6:D12)</f>
        <v>-1055777.58</v>
      </c>
      <c r="E5" s="14">
        <f>C5+D5</f>
        <v>15658677.119999999</v>
      </c>
      <c r="F5" s="14">
        <f>SUM(F6:F12)</f>
        <v>15341818.670000002</v>
      </c>
      <c r="G5" s="14">
        <f>SUM(G6:G12)</f>
        <v>15341818.670000002</v>
      </c>
      <c r="H5" s="14">
        <f>E5-F5</f>
        <v>316858.44999999739</v>
      </c>
    </row>
    <row r="6" spans="1:8" x14ac:dyDescent="0.2">
      <c r="A6" s="49">
        <v>1100</v>
      </c>
      <c r="B6" s="11" t="s">
        <v>70</v>
      </c>
      <c r="C6" s="15">
        <v>12573093.970000001</v>
      </c>
      <c r="D6" s="15">
        <v>-454412.04</v>
      </c>
      <c r="E6" s="15">
        <f t="shared" ref="E6:E69" si="0">C6+D6</f>
        <v>12118681.930000002</v>
      </c>
      <c r="F6" s="15">
        <v>11951703.550000001</v>
      </c>
      <c r="G6" s="15">
        <v>11951703.550000001</v>
      </c>
      <c r="H6" s="15">
        <f t="shared" ref="H6:H69" si="1">E6-F6</f>
        <v>166978.38000000082</v>
      </c>
    </row>
    <row r="7" spans="1:8" x14ac:dyDescent="0.2">
      <c r="A7" s="49">
        <v>1200</v>
      </c>
      <c r="B7" s="11" t="s">
        <v>71</v>
      </c>
      <c r="C7" s="15">
        <v>1156095</v>
      </c>
      <c r="D7" s="15">
        <v>395350</v>
      </c>
      <c r="E7" s="15">
        <f t="shared" si="0"/>
        <v>1551445</v>
      </c>
      <c r="F7" s="15">
        <v>1493910.98</v>
      </c>
      <c r="G7" s="15">
        <v>1493910.98</v>
      </c>
      <c r="H7" s="15">
        <f t="shared" si="1"/>
        <v>57534.020000000019</v>
      </c>
    </row>
    <row r="8" spans="1:8" x14ac:dyDescent="0.2">
      <c r="A8" s="49">
        <v>1300</v>
      </c>
      <c r="B8" s="11" t="s">
        <v>72</v>
      </c>
      <c r="C8" s="15">
        <v>2037211.61</v>
      </c>
      <c r="D8" s="15">
        <v>-334681.53999999998</v>
      </c>
      <c r="E8" s="15">
        <f t="shared" si="0"/>
        <v>1702530.07</v>
      </c>
      <c r="F8" s="15">
        <v>1629654.24</v>
      </c>
      <c r="G8" s="15">
        <v>1629654.24</v>
      </c>
      <c r="H8" s="15">
        <f t="shared" si="1"/>
        <v>72875.830000000075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948054.12</v>
      </c>
      <c r="D10" s="15">
        <v>-662034</v>
      </c>
      <c r="E10" s="15">
        <f t="shared" si="0"/>
        <v>286020.12</v>
      </c>
      <c r="F10" s="15">
        <v>266549.90000000002</v>
      </c>
      <c r="G10" s="15">
        <v>266549.90000000002</v>
      </c>
      <c r="H10" s="15">
        <f t="shared" si="1"/>
        <v>19470.219999999972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7525339.6799999997</v>
      </c>
      <c r="D13" s="15">
        <f>SUM(D14:D22)</f>
        <v>2771400.0600000005</v>
      </c>
      <c r="E13" s="15">
        <f t="shared" si="0"/>
        <v>10296739.74</v>
      </c>
      <c r="F13" s="15">
        <f>SUM(F14:F22)</f>
        <v>9810446.4700000007</v>
      </c>
      <c r="G13" s="15">
        <f>SUM(G14:G22)</f>
        <v>9810446.4700000007</v>
      </c>
      <c r="H13" s="15">
        <f t="shared" si="1"/>
        <v>486293.26999999955</v>
      </c>
    </row>
    <row r="14" spans="1:8" x14ac:dyDescent="0.2">
      <c r="A14" s="49">
        <v>2100</v>
      </c>
      <c r="B14" s="11" t="s">
        <v>75</v>
      </c>
      <c r="C14" s="15">
        <v>360697.5</v>
      </c>
      <c r="D14" s="15">
        <v>8185.8</v>
      </c>
      <c r="E14" s="15">
        <f t="shared" si="0"/>
        <v>368883.3</v>
      </c>
      <c r="F14" s="15">
        <v>338108.23</v>
      </c>
      <c r="G14" s="15">
        <v>338108.23</v>
      </c>
      <c r="H14" s="15">
        <f t="shared" si="1"/>
        <v>30775.070000000007</v>
      </c>
    </row>
    <row r="15" spans="1:8" x14ac:dyDescent="0.2">
      <c r="A15" s="49">
        <v>2200</v>
      </c>
      <c r="B15" s="11" t="s">
        <v>76</v>
      </c>
      <c r="C15" s="15">
        <v>467820</v>
      </c>
      <c r="D15" s="15">
        <v>216894.73</v>
      </c>
      <c r="E15" s="15">
        <f t="shared" si="0"/>
        <v>684714.73</v>
      </c>
      <c r="F15" s="15">
        <v>574159.97</v>
      </c>
      <c r="G15" s="15">
        <v>574159.97</v>
      </c>
      <c r="H15" s="15">
        <f t="shared" si="1"/>
        <v>110554.76000000001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80000</v>
      </c>
      <c r="E16" s="15">
        <f t="shared" si="0"/>
        <v>80000</v>
      </c>
      <c r="F16" s="15">
        <v>29984.59</v>
      </c>
      <c r="G16" s="15">
        <v>29984.59</v>
      </c>
      <c r="H16" s="15">
        <f t="shared" si="1"/>
        <v>50015.41</v>
      </c>
    </row>
    <row r="17" spans="1:8" x14ac:dyDescent="0.2">
      <c r="A17" s="49">
        <v>2400</v>
      </c>
      <c r="B17" s="11" t="s">
        <v>78</v>
      </c>
      <c r="C17" s="15">
        <v>157192.46</v>
      </c>
      <c r="D17" s="15">
        <v>-70705.490000000005</v>
      </c>
      <c r="E17" s="15">
        <f t="shared" si="0"/>
        <v>86486.969999999987</v>
      </c>
      <c r="F17" s="15">
        <v>70954.13</v>
      </c>
      <c r="G17" s="15">
        <v>70954.13</v>
      </c>
      <c r="H17" s="15">
        <f t="shared" si="1"/>
        <v>15532.839999999982</v>
      </c>
    </row>
    <row r="18" spans="1:8" x14ac:dyDescent="0.2">
      <c r="A18" s="49">
        <v>2500</v>
      </c>
      <c r="B18" s="11" t="s">
        <v>79</v>
      </c>
      <c r="C18" s="15">
        <v>20700</v>
      </c>
      <c r="D18" s="15">
        <v>-20700</v>
      </c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</row>
    <row r="19" spans="1:8" x14ac:dyDescent="0.2">
      <c r="A19" s="49">
        <v>2600</v>
      </c>
      <c r="B19" s="11" t="s">
        <v>80</v>
      </c>
      <c r="C19" s="15">
        <v>4548101.8499999996</v>
      </c>
      <c r="D19" s="15">
        <v>2137890.29</v>
      </c>
      <c r="E19" s="15">
        <f t="shared" si="0"/>
        <v>6685992.1399999997</v>
      </c>
      <c r="F19" s="15">
        <v>6480002.75</v>
      </c>
      <c r="G19" s="15">
        <v>6480002.75</v>
      </c>
      <c r="H19" s="15">
        <f t="shared" si="1"/>
        <v>205989.38999999966</v>
      </c>
    </row>
    <row r="20" spans="1:8" x14ac:dyDescent="0.2">
      <c r="A20" s="49">
        <v>2700</v>
      </c>
      <c r="B20" s="11" t="s">
        <v>81</v>
      </c>
      <c r="C20" s="15">
        <v>105052.5</v>
      </c>
      <c r="D20" s="15">
        <v>30065.7</v>
      </c>
      <c r="E20" s="15">
        <f t="shared" si="0"/>
        <v>135118.20000000001</v>
      </c>
      <c r="F20" s="15">
        <v>111250.03</v>
      </c>
      <c r="G20" s="15">
        <v>111250.03</v>
      </c>
      <c r="H20" s="15">
        <f t="shared" si="1"/>
        <v>23868.170000000013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1865775.37</v>
      </c>
      <c r="D22" s="15">
        <v>389769.03</v>
      </c>
      <c r="E22" s="15">
        <f t="shared" si="0"/>
        <v>2255544.4000000004</v>
      </c>
      <c r="F22" s="15">
        <v>2205986.77</v>
      </c>
      <c r="G22" s="15">
        <v>2205986.77</v>
      </c>
      <c r="H22" s="15">
        <f t="shared" si="1"/>
        <v>49557.630000000354</v>
      </c>
    </row>
    <row r="23" spans="1:8" x14ac:dyDescent="0.2">
      <c r="A23" s="48" t="s">
        <v>63</v>
      </c>
      <c r="B23" s="7"/>
      <c r="C23" s="15">
        <f>SUM(C24:C32)</f>
        <v>7831961.9299999997</v>
      </c>
      <c r="D23" s="15">
        <f>SUM(D24:D32)</f>
        <v>765699.80999999994</v>
      </c>
      <c r="E23" s="15">
        <f t="shared" si="0"/>
        <v>8597661.7400000002</v>
      </c>
      <c r="F23" s="15">
        <f>SUM(F24:F32)</f>
        <v>8132879.71</v>
      </c>
      <c r="G23" s="15">
        <f>SUM(G24:G32)</f>
        <v>8132879.71</v>
      </c>
      <c r="H23" s="15">
        <f t="shared" si="1"/>
        <v>464782.03000000026</v>
      </c>
    </row>
    <row r="24" spans="1:8" x14ac:dyDescent="0.2">
      <c r="A24" s="49">
        <v>3100</v>
      </c>
      <c r="B24" s="11" t="s">
        <v>84</v>
      </c>
      <c r="C24" s="15">
        <v>2815248.85</v>
      </c>
      <c r="D24" s="15">
        <v>-448500.94</v>
      </c>
      <c r="E24" s="15">
        <f t="shared" si="0"/>
        <v>2366747.91</v>
      </c>
      <c r="F24" s="15">
        <v>2335169.59</v>
      </c>
      <c r="G24" s="15">
        <v>2335169.59</v>
      </c>
      <c r="H24" s="15">
        <f t="shared" si="1"/>
        <v>31578.320000000298</v>
      </c>
    </row>
    <row r="25" spans="1:8" x14ac:dyDescent="0.2">
      <c r="A25" s="49">
        <v>3200</v>
      </c>
      <c r="B25" s="11" t="s">
        <v>85</v>
      </c>
      <c r="C25" s="15">
        <v>52909.2</v>
      </c>
      <c r="D25" s="15">
        <v>74470.8</v>
      </c>
      <c r="E25" s="15">
        <f t="shared" si="0"/>
        <v>127380</v>
      </c>
      <c r="F25" s="15">
        <v>124100</v>
      </c>
      <c r="G25" s="15">
        <v>124100</v>
      </c>
      <c r="H25" s="15">
        <f t="shared" si="1"/>
        <v>3280</v>
      </c>
    </row>
    <row r="26" spans="1:8" x14ac:dyDescent="0.2">
      <c r="A26" s="49">
        <v>3300</v>
      </c>
      <c r="B26" s="11" t="s">
        <v>86</v>
      </c>
      <c r="C26" s="15">
        <v>841455</v>
      </c>
      <c r="D26" s="15">
        <v>-368522.43</v>
      </c>
      <c r="E26" s="15">
        <f t="shared" si="0"/>
        <v>472932.57</v>
      </c>
      <c r="F26" s="15">
        <v>230141.49</v>
      </c>
      <c r="G26" s="15">
        <v>230141.49</v>
      </c>
      <c r="H26" s="15">
        <f t="shared" si="1"/>
        <v>242791.08000000002</v>
      </c>
    </row>
    <row r="27" spans="1:8" x14ac:dyDescent="0.2">
      <c r="A27" s="49">
        <v>3400</v>
      </c>
      <c r="B27" s="11" t="s">
        <v>87</v>
      </c>
      <c r="C27" s="15">
        <v>242190</v>
      </c>
      <c r="D27" s="15">
        <v>195055.89</v>
      </c>
      <c r="E27" s="15">
        <f t="shared" si="0"/>
        <v>437245.89</v>
      </c>
      <c r="F27" s="15">
        <v>412623.47</v>
      </c>
      <c r="G27" s="15">
        <v>412623.47</v>
      </c>
      <c r="H27" s="15">
        <f t="shared" si="1"/>
        <v>24622.420000000042</v>
      </c>
    </row>
    <row r="28" spans="1:8" x14ac:dyDescent="0.2">
      <c r="A28" s="49">
        <v>3500</v>
      </c>
      <c r="B28" s="11" t="s">
        <v>88</v>
      </c>
      <c r="C28" s="15">
        <v>1539324.2</v>
      </c>
      <c r="D28" s="15">
        <v>818729.65</v>
      </c>
      <c r="E28" s="15">
        <f t="shared" si="0"/>
        <v>2358053.85</v>
      </c>
      <c r="F28" s="15">
        <v>2304033.4500000002</v>
      </c>
      <c r="G28" s="15">
        <v>2304033.4500000002</v>
      </c>
      <c r="H28" s="15">
        <f t="shared" si="1"/>
        <v>54020.399999999907</v>
      </c>
    </row>
    <row r="29" spans="1:8" x14ac:dyDescent="0.2">
      <c r="A29" s="49">
        <v>3600</v>
      </c>
      <c r="B29" s="11" t="s">
        <v>89</v>
      </c>
      <c r="C29" s="15">
        <v>175950</v>
      </c>
      <c r="D29" s="15">
        <v>165000</v>
      </c>
      <c r="E29" s="15">
        <f t="shared" si="0"/>
        <v>340950</v>
      </c>
      <c r="F29" s="15">
        <v>340536.67</v>
      </c>
      <c r="G29" s="15">
        <v>340536.67</v>
      </c>
      <c r="H29" s="15">
        <f t="shared" si="1"/>
        <v>413.3300000000163</v>
      </c>
    </row>
    <row r="30" spans="1:8" x14ac:dyDescent="0.2">
      <c r="A30" s="49">
        <v>3700</v>
      </c>
      <c r="B30" s="11" t="s">
        <v>90</v>
      </c>
      <c r="C30" s="15">
        <v>822307.52</v>
      </c>
      <c r="D30" s="15">
        <v>-185270</v>
      </c>
      <c r="E30" s="15">
        <f t="shared" si="0"/>
        <v>637037.52</v>
      </c>
      <c r="F30" s="15">
        <v>532475.26</v>
      </c>
      <c r="G30" s="15">
        <v>532475.26</v>
      </c>
      <c r="H30" s="15">
        <f t="shared" si="1"/>
        <v>104562.26000000001</v>
      </c>
    </row>
    <row r="31" spans="1:8" x14ac:dyDescent="0.2">
      <c r="A31" s="49">
        <v>3800</v>
      </c>
      <c r="B31" s="11" t="s">
        <v>91</v>
      </c>
      <c r="C31" s="15">
        <v>1269945</v>
      </c>
      <c r="D31" s="15">
        <v>587220</v>
      </c>
      <c r="E31" s="15">
        <f t="shared" si="0"/>
        <v>1857165</v>
      </c>
      <c r="F31" s="15">
        <v>1853650.78</v>
      </c>
      <c r="G31" s="15">
        <v>1853650.78</v>
      </c>
      <c r="H31" s="15">
        <f t="shared" si="1"/>
        <v>3514.2199999999721</v>
      </c>
    </row>
    <row r="32" spans="1:8" x14ac:dyDescent="0.2">
      <c r="A32" s="49">
        <v>3900</v>
      </c>
      <c r="B32" s="11" t="s">
        <v>19</v>
      </c>
      <c r="C32" s="15">
        <v>72632.160000000003</v>
      </c>
      <c r="D32" s="15">
        <v>-72483.16</v>
      </c>
      <c r="E32" s="15">
        <f t="shared" si="0"/>
        <v>149</v>
      </c>
      <c r="F32" s="15">
        <v>149</v>
      </c>
      <c r="G32" s="15">
        <v>149</v>
      </c>
      <c r="H32" s="15">
        <f t="shared" si="1"/>
        <v>0</v>
      </c>
    </row>
    <row r="33" spans="1:8" x14ac:dyDescent="0.2">
      <c r="A33" s="48" t="s">
        <v>64</v>
      </c>
      <c r="B33" s="7"/>
      <c r="C33" s="15">
        <f>SUM(C34:C42)</f>
        <v>9775401.3499999996</v>
      </c>
      <c r="D33" s="15">
        <f>SUM(D34:D42)</f>
        <v>10971559.17</v>
      </c>
      <c r="E33" s="15">
        <f t="shared" si="0"/>
        <v>20746960.52</v>
      </c>
      <c r="F33" s="15">
        <f>SUM(F34:F42)</f>
        <v>16015736.08</v>
      </c>
      <c r="G33" s="15">
        <f>SUM(G34:G42)</f>
        <v>16012712.08</v>
      </c>
      <c r="H33" s="15">
        <f t="shared" si="1"/>
        <v>4731224.4399999995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4761000</v>
      </c>
      <c r="D35" s="15">
        <v>-1197400</v>
      </c>
      <c r="E35" s="15">
        <f t="shared" si="0"/>
        <v>3563600</v>
      </c>
      <c r="F35" s="15">
        <v>3561704.6</v>
      </c>
      <c r="G35" s="15">
        <v>3561704.6</v>
      </c>
      <c r="H35" s="15">
        <f t="shared" si="1"/>
        <v>1895.3999999999069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5014401.3499999996</v>
      </c>
      <c r="D37" s="15">
        <v>12168959.17</v>
      </c>
      <c r="E37" s="15">
        <f t="shared" si="0"/>
        <v>17183360.52</v>
      </c>
      <c r="F37" s="15">
        <v>12454031.48</v>
      </c>
      <c r="G37" s="15">
        <v>12451007.48</v>
      </c>
      <c r="H37" s="15">
        <f t="shared" si="1"/>
        <v>4729329.0399999991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1435338</v>
      </c>
      <c r="D43" s="15">
        <f>SUM(D44:D52)</f>
        <v>-1111141.25</v>
      </c>
      <c r="E43" s="15">
        <f t="shared" si="0"/>
        <v>324196.75</v>
      </c>
      <c r="F43" s="15">
        <f>SUM(F44:F52)</f>
        <v>258748.77</v>
      </c>
      <c r="G43" s="15">
        <f>SUM(G44:G52)</f>
        <v>258748.77</v>
      </c>
      <c r="H43" s="15">
        <f t="shared" si="1"/>
        <v>65447.98000000001</v>
      </c>
    </row>
    <row r="44" spans="1:8" x14ac:dyDescent="0.2">
      <c r="A44" s="49">
        <v>5100</v>
      </c>
      <c r="B44" s="11" t="s">
        <v>99</v>
      </c>
      <c r="C44" s="15">
        <v>173362.5</v>
      </c>
      <c r="D44" s="15">
        <v>59251.75</v>
      </c>
      <c r="E44" s="15">
        <f t="shared" si="0"/>
        <v>232614.25</v>
      </c>
      <c r="F44" s="15">
        <v>219805.25</v>
      </c>
      <c r="G44" s="15">
        <v>219805.25</v>
      </c>
      <c r="H44" s="15">
        <f t="shared" si="1"/>
        <v>12809</v>
      </c>
    </row>
    <row r="45" spans="1:8" x14ac:dyDescent="0.2">
      <c r="A45" s="49">
        <v>5200</v>
      </c>
      <c r="B45" s="11" t="s">
        <v>100</v>
      </c>
      <c r="C45" s="15">
        <v>14386.5</v>
      </c>
      <c r="D45" s="15">
        <v>-7392</v>
      </c>
      <c r="E45" s="15">
        <f t="shared" si="0"/>
        <v>6994.5</v>
      </c>
      <c r="F45" s="15">
        <v>6694.52</v>
      </c>
      <c r="G45" s="15">
        <v>6694.52</v>
      </c>
      <c r="H45" s="15">
        <f t="shared" si="1"/>
        <v>299.97999999999956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1138500</v>
      </c>
      <c r="D47" s="15">
        <v>-1138500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57339</v>
      </c>
      <c r="D49" s="15">
        <v>27249</v>
      </c>
      <c r="E49" s="15">
        <f t="shared" si="0"/>
        <v>84588</v>
      </c>
      <c r="F49" s="15">
        <v>32249</v>
      </c>
      <c r="G49" s="15">
        <v>32249</v>
      </c>
      <c r="H49" s="15">
        <f t="shared" si="1"/>
        <v>52339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51750</v>
      </c>
      <c r="D52" s="15">
        <v>-51750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37191655.370000005</v>
      </c>
      <c r="D53" s="15">
        <f>SUM(D54:D56)</f>
        <v>24043161.73</v>
      </c>
      <c r="E53" s="15">
        <f t="shared" si="0"/>
        <v>61234817.100000009</v>
      </c>
      <c r="F53" s="15">
        <f>SUM(F54:F56)</f>
        <v>28578112.789999999</v>
      </c>
      <c r="G53" s="15">
        <f>SUM(G54:G56)</f>
        <v>27134652.670000002</v>
      </c>
      <c r="H53" s="15">
        <f t="shared" si="1"/>
        <v>32656704.31000001</v>
      </c>
    </row>
    <row r="54" spans="1:8" x14ac:dyDescent="0.2">
      <c r="A54" s="49">
        <v>6100</v>
      </c>
      <c r="B54" s="11" t="s">
        <v>108</v>
      </c>
      <c r="C54" s="15">
        <v>37123842.170000002</v>
      </c>
      <c r="D54" s="15">
        <v>22885601.73</v>
      </c>
      <c r="E54" s="15">
        <f t="shared" si="0"/>
        <v>60009443.900000006</v>
      </c>
      <c r="F54" s="15">
        <v>27396832.789999999</v>
      </c>
      <c r="G54" s="15">
        <v>25953372.670000002</v>
      </c>
      <c r="H54" s="15">
        <f t="shared" si="1"/>
        <v>32612611.110000007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1083640</v>
      </c>
      <c r="E55" s="15">
        <f t="shared" si="0"/>
        <v>1083640</v>
      </c>
      <c r="F55" s="15">
        <v>1050000</v>
      </c>
      <c r="G55" s="15">
        <v>1050000</v>
      </c>
      <c r="H55" s="15">
        <f t="shared" si="1"/>
        <v>33640</v>
      </c>
    </row>
    <row r="56" spans="1:8" x14ac:dyDescent="0.2">
      <c r="A56" s="49">
        <v>6300</v>
      </c>
      <c r="B56" s="11" t="s">
        <v>110</v>
      </c>
      <c r="C56" s="15">
        <v>67813.2</v>
      </c>
      <c r="D56" s="15">
        <v>73920</v>
      </c>
      <c r="E56" s="15">
        <f t="shared" si="0"/>
        <v>141733.20000000001</v>
      </c>
      <c r="F56" s="15">
        <v>131280</v>
      </c>
      <c r="G56" s="15">
        <v>131280</v>
      </c>
      <c r="H56" s="15">
        <f t="shared" si="1"/>
        <v>10453.200000000012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123600</v>
      </c>
      <c r="E65" s="15">
        <f t="shared" si="0"/>
        <v>123600</v>
      </c>
      <c r="F65" s="15">
        <f>SUM(F66:F68)</f>
        <v>123600</v>
      </c>
      <c r="G65" s="15">
        <f>SUM(G66:G68)</f>
        <v>123600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123600</v>
      </c>
      <c r="E68" s="15">
        <f t="shared" si="0"/>
        <v>123600</v>
      </c>
      <c r="F68" s="15">
        <v>123600</v>
      </c>
      <c r="G68" s="15">
        <v>123600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80474151.030000001</v>
      </c>
      <c r="D77" s="17">
        <f t="shared" si="4"/>
        <v>36508501.939999998</v>
      </c>
      <c r="E77" s="17">
        <f t="shared" si="4"/>
        <v>116982652.97000001</v>
      </c>
      <c r="F77" s="17">
        <f t="shared" si="4"/>
        <v>78261342.49000001</v>
      </c>
      <c r="G77" s="17">
        <f t="shared" si="4"/>
        <v>76814858.370000005</v>
      </c>
      <c r="H77" s="17">
        <f t="shared" si="4"/>
        <v>38721310.480000004</v>
      </c>
    </row>
    <row r="85" spans="1:7" x14ac:dyDescent="0.2">
      <c r="A85" s="52"/>
      <c r="B85" s="54" t="s">
        <v>150</v>
      </c>
      <c r="C85" s="55"/>
      <c r="D85" s="56"/>
      <c r="E85" s="56"/>
      <c r="F85" s="83" t="s">
        <v>147</v>
      </c>
      <c r="G85" s="83"/>
    </row>
    <row r="86" spans="1:7" x14ac:dyDescent="0.2">
      <c r="A86" s="52"/>
      <c r="B86" s="54" t="s">
        <v>148</v>
      </c>
      <c r="C86" s="55"/>
      <c r="D86" s="56"/>
      <c r="E86" s="52"/>
      <c r="F86" s="83" t="s">
        <v>149</v>
      </c>
      <c r="G86" s="83"/>
    </row>
  </sheetData>
  <sheetProtection formatCells="0" formatColumns="0" formatRows="0" autoFilter="0"/>
  <mergeCells count="6">
    <mergeCell ref="A1:H1"/>
    <mergeCell ref="C2:G2"/>
    <mergeCell ref="H2:H3"/>
    <mergeCell ref="A2:B4"/>
    <mergeCell ref="F86:G86"/>
    <mergeCell ref="F85:G85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B48" sqref="B4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72" t="s">
        <v>129</v>
      </c>
      <c r="B1" s="73"/>
      <c r="C1" s="73"/>
      <c r="D1" s="73"/>
      <c r="E1" s="73"/>
      <c r="F1" s="73"/>
      <c r="G1" s="73"/>
      <c r="H1" s="74"/>
    </row>
    <row r="2" spans="1:8" x14ac:dyDescent="0.2">
      <c r="A2" s="77" t="s">
        <v>54</v>
      </c>
      <c r="B2" s="78"/>
      <c r="C2" s="72" t="s">
        <v>60</v>
      </c>
      <c r="D2" s="73"/>
      <c r="E2" s="73"/>
      <c r="F2" s="73"/>
      <c r="G2" s="74"/>
      <c r="H2" s="75" t="s">
        <v>59</v>
      </c>
    </row>
    <row r="3" spans="1:8" ht="24.95" customHeight="1" x14ac:dyDescent="0.2">
      <c r="A3" s="79"/>
      <c r="B3" s="8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76"/>
    </row>
    <row r="4" spans="1:8" x14ac:dyDescent="0.2">
      <c r="A4" s="81"/>
      <c r="B4" s="8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41847157.659999996</v>
      </c>
      <c r="D6" s="50">
        <v>13452881.460000001</v>
      </c>
      <c r="E6" s="50">
        <f>C6+D6</f>
        <v>55300039.119999997</v>
      </c>
      <c r="F6" s="50">
        <v>49300880.93</v>
      </c>
      <c r="G6" s="50">
        <v>49297856.93</v>
      </c>
      <c r="H6" s="50">
        <f>E6-F6</f>
        <v>5999158.1899999976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38626993.369999997</v>
      </c>
      <c r="D8" s="50">
        <v>23055620.48</v>
      </c>
      <c r="E8" s="50">
        <f>C8+D8</f>
        <v>61682613.849999994</v>
      </c>
      <c r="F8" s="50">
        <v>28960461.559999999</v>
      </c>
      <c r="G8" s="50">
        <v>27517001.440000001</v>
      </c>
      <c r="H8" s="50">
        <f>E8-F8</f>
        <v>32722152.289999995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80474151.030000001</v>
      </c>
      <c r="D16" s="17">
        <f>SUM(D6+D8+D10+D12+D14)</f>
        <v>36508501.939999998</v>
      </c>
      <c r="E16" s="17">
        <f>SUM(E6+E8+E10+E12+E14)</f>
        <v>116982652.97</v>
      </c>
      <c r="F16" s="17">
        <f t="shared" ref="F16:H16" si="0">SUM(F6+F8+F10+F12+F14)</f>
        <v>78261342.489999995</v>
      </c>
      <c r="G16" s="17">
        <f t="shared" si="0"/>
        <v>76814858.370000005</v>
      </c>
      <c r="H16" s="17">
        <f t="shared" si="0"/>
        <v>38721310.479999989</v>
      </c>
    </row>
    <row r="23" spans="1:8" x14ac:dyDescent="0.2">
      <c r="A23" s="57"/>
      <c r="B23" s="59" t="s">
        <v>151</v>
      </c>
      <c r="C23" s="60"/>
      <c r="D23" s="61"/>
      <c r="E23" s="61"/>
      <c r="F23" s="83" t="s">
        <v>147</v>
      </c>
      <c r="G23" s="83"/>
      <c r="H23" s="53"/>
    </row>
    <row r="24" spans="1:8" x14ac:dyDescent="0.2">
      <c r="A24" s="57"/>
      <c r="B24" s="59" t="s">
        <v>148</v>
      </c>
      <c r="C24" s="60"/>
      <c r="D24" s="61"/>
      <c r="E24" s="57"/>
      <c r="F24" s="83" t="s">
        <v>149</v>
      </c>
      <c r="G24" s="83"/>
      <c r="H24" s="53"/>
    </row>
  </sheetData>
  <sheetProtection formatCells="0" formatColumns="0" formatRows="0" autoFilter="0"/>
  <mergeCells count="6">
    <mergeCell ref="A1:H1"/>
    <mergeCell ref="C2:G2"/>
    <mergeCell ref="H2:H3"/>
    <mergeCell ref="A2:B4"/>
    <mergeCell ref="F24:G24"/>
    <mergeCell ref="F23:G2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view="pageBreakPreview" zoomScale="60" zoomScaleNormal="100" workbookViewId="0">
      <selection activeCell="B67" sqref="B6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72" t="s">
        <v>143</v>
      </c>
      <c r="B1" s="73"/>
      <c r="C1" s="73"/>
      <c r="D1" s="73"/>
      <c r="E1" s="73"/>
      <c r="F1" s="73"/>
      <c r="G1" s="73"/>
      <c r="H1" s="7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77" t="s">
        <v>54</v>
      </c>
      <c r="B3" s="78"/>
      <c r="C3" s="72" t="s">
        <v>60</v>
      </c>
      <c r="D3" s="73"/>
      <c r="E3" s="73"/>
      <c r="F3" s="73"/>
      <c r="G3" s="74"/>
      <c r="H3" s="75" t="s">
        <v>59</v>
      </c>
    </row>
    <row r="4" spans="1:8" ht="24.95" customHeight="1" x14ac:dyDescent="0.2">
      <c r="A4" s="79"/>
      <c r="B4" s="8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76"/>
    </row>
    <row r="5" spans="1:8" x14ac:dyDescent="0.2">
      <c r="A5" s="81"/>
      <c r="B5" s="8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2829679.23</v>
      </c>
      <c r="D7" s="15">
        <v>-18630</v>
      </c>
      <c r="E7" s="15">
        <f>C7+D7</f>
        <v>2811049.23</v>
      </c>
      <c r="F7" s="15">
        <v>2810034.02</v>
      </c>
      <c r="G7" s="15">
        <v>2810034.02</v>
      </c>
      <c r="H7" s="15">
        <f>E7-F7</f>
        <v>1015.2099999999627</v>
      </c>
    </row>
    <row r="8" spans="1:8" x14ac:dyDescent="0.2">
      <c r="A8" s="4" t="s">
        <v>131</v>
      </c>
      <c r="B8" s="22"/>
      <c r="C8" s="15">
        <v>12137441.050000001</v>
      </c>
      <c r="D8" s="15">
        <v>8330337.6100000003</v>
      </c>
      <c r="E8" s="15">
        <f t="shared" ref="E8:E13" si="0">C8+D8</f>
        <v>20467778.66</v>
      </c>
      <c r="F8" s="15">
        <v>16599081.99</v>
      </c>
      <c r="G8" s="15">
        <v>16596057.99</v>
      </c>
      <c r="H8" s="15">
        <f t="shared" ref="H8:H13" si="1">E8-F8</f>
        <v>3868696.67</v>
      </c>
    </row>
    <row r="9" spans="1:8" x14ac:dyDescent="0.2">
      <c r="A9" s="4" t="s">
        <v>132</v>
      </c>
      <c r="B9" s="22"/>
      <c r="C9" s="15">
        <v>530179.06000000006</v>
      </c>
      <c r="D9" s="15">
        <v>-139543.48000000001</v>
      </c>
      <c r="E9" s="15">
        <f t="shared" si="0"/>
        <v>390635.58000000007</v>
      </c>
      <c r="F9" s="15">
        <v>384840.82</v>
      </c>
      <c r="G9" s="15">
        <v>384840.82</v>
      </c>
      <c r="H9" s="15">
        <f t="shared" si="1"/>
        <v>5794.7600000000675</v>
      </c>
    </row>
    <row r="10" spans="1:8" x14ac:dyDescent="0.2">
      <c r="A10" s="4" t="s">
        <v>133</v>
      </c>
      <c r="B10" s="22"/>
      <c r="C10" s="15">
        <v>1545895.56</v>
      </c>
      <c r="D10" s="15">
        <v>-256437.35</v>
      </c>
      <c r="E10" s="15">
        <f t="shared" si="0"/>
        <v>1289458.21</v>
      </c>
      <c r="F10" s="15">
        <v>1259583.93</v>
      </c>
      <c r="G10" s="15">
        <v>1259583.93</v>
      </c>
      <c r="H10" s="15">
        <f t="shared" si="1"/>
        <v>29874.280000000028</v>
      </c>
    </row>
    <row r="11" spans="1:8" x14ac:dyDescent="0.2">
      <c r="A11" s="4" t="s">
        <v>134</v>
      </c>
      <c r="B11" s="22"/>
      <c r="C11" s="15">
        <v>1884157.43</v>
      </c>
      <c r="D11" s="15">
        <v>-683184</v>
      </c>
      <c r="E11" s="15">
        <f t="shared" si="0"/>
        <v>1200973.43</v>
      </c>
      <c r="F11" s="15">
        <v>1155446.04</v>
      </c>
      <c r="G11" s="15">
        <v>1155446.04</v>
      </c>
      <c r="H11" s="15">
        <f t="shared" si="1"/>
        <v>45527.389999999898</v>
      </c>
    </row>
    <row r="12" spans="1:8" x14ac:dyDescent="0.2">
      <c r="A12" s="4" t="s">
        <v>135</v>
      </c>
      <c r="B12" s="22"/>
      <c r="C12" s="15">
        <v>769706.98</v>
      </c>
      <c r="D12" s="15">
        <v>792364.91</v>
      </c>
      <c r="E12" s="15">
        <f t="shared" si="0"/>
        <v>1562071.8900000001</v>
      </c>
      <c r="F12" s="15">
        <v>1092142.8400000001</v>
      </c>
      <c r="G12" s="15">
        <v>1092142.8400000001</v>
      </c>
      <c r="H12" s="15">
        <f t="shared" si="1"/>
        <v>469929.05000000005</v>
      </c>
    </row>
    <row r="13" spans="1:8" x14ac:dyDescent="0.2">
      <c r="A13" s="4" t="s">
        <v>136</v>
      </c>
      <c r="B13" s="22"/>
      <c r="C13" s="15">
        <v>879167.73</v>
      </c>
      <c r="D13" s="15">
        <v>-302755</v>
      </c>
      <c r="E13" s="15">
        <f t="shared" si="0"/>
        <v>576412.73</v>
      </c>
      <c r="F13" s="15">
        <v>358671.99</v>
      </c>
      <c r="G13" s="15">
        <v>358671.99</v>
      </c>
      <c r="H13" s="15">
        <f t="shared" si="1"/>
        <v>217740.74</v>
      </c>
    </row>
    <row r="14" spans="1:8" x14ac:dyDescent="0.2">
      <c r="A14" s="4" t="s">
        <v>137</v>
      </c>
      <c r="B14" s="22"/>
      <c r="C14" s="15">
        <v>14473479.550000001</v>
      </c>
      <c r="D14" s="15">
        <v>2336452.54</v>
      </c>
      <c r="E14" s="15">
        <f t="shared" ref="E14" si="2">C14+D14</f>
        <v>16809932.09</v>
      </c>
      <c r="F14" s="15">
        <v>16520972.41</v>
      </c>
      <c r="G14" s="15">
        <v>16520972.41</v>
      </c>
      <c r="H14" s="15">
        <f t="shared" ref="H14" si="3">E14-F14</f>
        <v>288959.6799999997</v>
      </c>
    </row>
    <row r="15" spans="1:8" x14ac:dyDescent="0.2">
      <c r="A15" s="4" t="s">
        <v>138</v>
      </c>
      <c r="B15" s="22"/>
      <c r="C15" s="15">
        <v>2230349.4900000002</v>
      </c>
      <c r="D15" s="15">
        <v>-890718.25</v>
      </c>
      <c r="E15" s="15">
        <f t="shared" ref="E15" si="4">C15+D15</f>
        <v>1339631.2400000002</v>
      </c>
      <c r="F15" s="15">
        <v>1282010.8</v>
      </c>
      <c r="G15" s="15">
        <v>1282010.8</v>
      </c>
      <c r="H15" s="15">
        <f t="shared" ref="H15" si="5">E15-F15</f>
        <v>57620.440000000177</v>
      </c>
    </row>
    <row r="16" spans="1:8" x14ac:dyDescent="0.2">
      <c r="A16" s="4" t="s">
        <v>139</v>
      </c>
      <c r="B16" s="22"/>
      <c r="C16" s="15">
        <v>39638530.130000003</v>
      </c>
      <c r="D16" s="15">
        <v>24135869.77</v>
      </c>
      <c r="E16" s="15">
        <f t="shared" ref="E16" si="6">C16+D16</f>
        <v>63774399.900000006</v>
      </c>
      <c r="F16" s="15">
        <v>30796469.649999999</v>
      </c>
      <c r="G16" s="15">
        <v>29353009.530000001</v>
      </c>
      <c r="H16" s="15">
        <f t="shared" ref="H16" si="7">E16-F16</f>
        <v>32977930.250000007</v>
      </c>
    </row>
    <row r="17" spans="1:8" x14ac:dyDescent="0.2">
      <c r="A17" s="4" t="s">
        <v>140</v>
      </c>
      <c r="B17" s="22"/>
      <c r="C17" s="15">
        <v>723693.85</v>
      </c>
      <c r="D17" s="15">
        <v>-250237.35</v>
      </c>
      <c r="E17" s="15">
        <f t="shared" ref="E17" si="8">C17+D17</f>
        <v>473456.5</v>
      </c>
      <c r="F17" s="15">
        <v>463602.51</v>
      </c>
      <c r="G17" s="15">
        <v>463602.51</v>
      </c>
      <c r="H17" s="15">
        <f t="shared" ref="H17" si="9">E17-F17</f>
        <v>9853.9899999999907</v>
      </c>
    </row>
    <row r="18" spans="1:8" x14ac:dyDescent="0.2">
      <c r="A18" s="4" t="s">
        <v>141</v>
      </c>
      <c r="B18" s="22"/>
      <c r="C18" s="15">
        <v>1594468.19</v>
      </c>
      <c r="D18" s="15">
        <v>-590526.35</v>
      </c>
      <c r="E18" s="15">
        <f t="shared" ref="E18" si="10">C18+D18</f>
        <v>1003941.84</v>
      </c>
      <c r="F18" s="15">
        <v>821617.82</v>
      </c>
      <c r="G18" s="15">
        <v>821617.82</v>
      </c>
      <c r="H18" s="15">
        <f t="shared" ref="H18" si="11">E18-F18</f>
        <v>182324.02000000002</v>
      </c>
    </row>
    <row r="19" spans="1:8" x14ac:dyDescent="0.2">
      <c r="A19" s="4" t="s">
        <v>142</v>
      </c>
      <c r="B19" s="22"/>
      <c r="C19" s="15">
        <v>1237402.78</v>
      </c>
      <c r="D19" s="15">
        <v>4045508.89</v>
      </c>
      <c r="E19" s="15">
        <f t="shared" ref="E19" si="12">C19+D19</f>
        <v>5282911.67</v>
      </c>
      <c r="F19" s="15">
        <v>4716867.67</v>
      </c>
      <c r="G19" s="15">
        <v>4716867.67</v>
      </c>
      <c r="H19" s="15">
        <f t="shared" ref="H19" si="13">E19-F19</f>
        <v>566044</v>
      </c>
    </row>
    <row r="20" spans="1:8" x14ac:dyDescent="0.2">
      <c r="A20" s="4"/>
      <c r="B20" s="22"/>
      <c r="C20" s="15"/>
      <c r="D20" s="15"/>
      <c r="E20" s="15"/>
      <c r="F20" s="15"/>
      <c r="G20" s="15"/>
      <c r="H20" s="15"/>
    </row>
    <row r="21" spans="1:8" x14ac:dyDescent="0.2">
      <c r="A21" s="4"/>
      <c r="B21" s="25"/>
      <c r="C21" s="16"/>
      <c r="D21" s="16"/>
      <c r="E21" s="16"/>
      <c r="F21" s="16"/>
      <c r="G21" s="16"/>
      <c r="H21" s="16"/>
    </row>
    <row r="22" spans="1:8" x14ac:dyDescent="0.2">
      <c r="A22" s="26"/>
      <c r="B22" s="47" t="s">
        <v>53</v>
      </c>
      <c r="C22" s="23">
        <f t="shared" ref="C22:H22" si="14">SUM(C7:C21)</f>
        <v>80474151.030000001</v>
      </c>
      <c r="D22" s="23">
        <f t="shared" si="14"/>
        <v>36508501.939999998</v>
      </c>
      <c r="E22" s="23">
        <f t="shared" si="14"/>
        <v>116982652.97000001</v>
      </c>
      <c r="F22" s="23">
        <f t="shared" si="14"/>
        <v>78261342.489999995</v>
      </c>
      <c r="G22" s="23">
        <f t="shared" si="14"/>
        <v>76814858.370000005</v>
      </c>
      <c r="H22" s="23">
        <f t="shared" si="14"/>
        <v>38721310.480000012</v>
      </c>
    </row>
    <row r="25" spans="1:8" ht="45" customHeight="1" x14ac:dyDescent="0.2">
      <c r="A25" s="72" t="s">
        <v>144</v>
      </c>
      <c r="B25" s="73"/>
      <c r="C25" s="73"/>
      <c r="D25" s="73"/>
      <c r="E25" s="73"/>
      <c r="F25" s="73"/>
      <c r="G25" s="73"/>
      <c r="H25" s="74"/>
    </row>
    <row r="27" spans="1:8" x14ac:dyDescent="0.2">
      <c r="A27" s="77" t="s">
        <v>54</v>
      </c>
      <c r="B27" s="78"/>
      <c r="C27" s="72" t="s">
        <v>60</v>
      </c>
      <c r="D27" s="73"/>
      <c r="E27" s="73"/>
      <c r="F27" s="73"/>
      <c r="G27" s="74"/>
      <c r="H27" s="75" t="s">
        <v>59</v>
      </c>
    </row>
    <row r="28" spans="1:8" ht="22.5" x14ac:dyDescent="0.2">
      <c r="A28" s="79"/>
      <c r="B28" s="80"/>
      <c r="C28" s="9" t="s">
        <v>55</v>
      </c>
      <c r="D28" s="9" t="s">
        <v>125</v>
      </c>
      <c r="E28" s="9" t="s">
        <v>56</v>
      </c>
      <c r="F28" s="9" t="s">
        <v>57</v>
      </c>
      <c r="G28" s="9" t="s">
        <v>58</v>
      </c>
      <c r="H28" s="76"/>
    </row>
    <row r="29" spans="1:8" x14ac:dyDescent="0.2">
      <c r="A29" s="81"/>
      <c r="B29" s="82"/>
      <c r="C29" s="10">
        <v>1</v>
      </c>
      <c r="D29" s="10">
        <v>2</v>
      </c>
      <c r="E29" s="10" t="s">
        <v>126</v>
      </c>
      <c r="F29" s="10">
        <v>4</v>
      </c>
      <c r="G29" s="10">
        <v>5</v>
      </c>
      <c r="H29" s="10" t="s">
        <v>127</v>
      </c>
    </row>
    <row r="30" spans="1:8" x14ac:dyDescent="0.2">
      <c r="A30" s="28"/>
      <c r="B30" s="29"/>
      <c r="C30" s="33"/>
      <c r="D30" s="33"/>
      <c r="E30" s="33"/>
      <c r="F30" s="33"/>
      <c r="G30" s="33"/>
      <c r="H30" s="33"/>
    </row>
    <row r="31" spans="1:8" x14ac:dyDescent="0.2">
      <c r="A31" s="4" t="s">
        <v>8</v>
      </c>
      <c r="B31" s="2"/>
      <c r="C31" s="34">
        <v>0</v>
      </c>
      <c r="D31" s="34">
        <v>0</v>
      </c>
      <c r="E31" s="34">
        <f>C31+D31</f>
        <v>0</v>
      </c>
      <c r="F31" s="34">
        <v>0</v>
      </c>
      <c r="G31" s="34">
        <v>0</v>
      </c>
      <c r="H31" s="34">
        <f>E31-F31</f>
        <v>0</v>
      </c>
    </row>
    <row r="32" spans="1:8" x14ac:dyDescent="0.2">
      <c r="A32" s="4" t="s">
        <v>9</v>
      </c>
      <c r="B32" s="2"/>
      <c r="C32" s="34">
        <v>0</v>
      </c>
      <c r="D32" s="34">
        <v>0</v>
      </c>
      <c r="E32" s="34">
        <f t="shared" ref="E32:E34" si="15">C32+D32</f>
        <v>0</v>
      </c>
      <c r="F32" s="34">
        <v>0</v>
      </c>
      <c r="G32" s="34">
        <v>0</v>
      </c>
      <c r="H32" s="34">
        <f t="shared" ref="H32:H34" si="16">E32-F32</f>
        <v>0</v>
      </c>
    </row>
    <row r="33" spans="1:8" x14ac:dyDescent="0.2">
      <c r="A33" s="4" t="s">
        <v>10</v>
      </c>
      <c r="B33" s="2"/>
      <c r="C33" s="34">
        <v>0</v>
      </c>
      <c r="D33" s="34">
        <v>0</v>
      </c>
      <c r="E33" s="34">
        <f t="shared" si="15"/>
        <v>0</v>
      </c>
      <c r="F33" s="34">
        <v>0</v>
      </c>
      <c r="G33" s="34">
        <v>0</v>
      </c>
      <c r="H33" s="34">
        <f t="shared" si="16"/>
        <v>0</v>
      </c>
    </row>
    <row r="34" spans="1:8" x14ac:dyDescent="0.2">
      <c r="A34" s="4" t="s">
        <v>11</v>
      </c>
      <c r="B34" s="2"/>
      <c r="C34" s="34">
        <v>0</v>
      </c>
      <c r="D34" s="34">
        <v>0</v>
      </c>
      <c r="E34" s="34">
        <f t="shared" si="15"/>
        <v>0</v>
      </c>
      <c r="F34" s="34">
        <v>0</v>
      </c>
      <c r="G34" s="34">
        <v>0</v>
      </c>
      <c r="H34" s="34">
        <f t="shared" si="16"/>
        <v>0</v>
      </c>
    </row>
    <row r="35" spans="1:8" x14ac:dyDescent="0.2">
      <c r="A35" s="4"/>
      <c r="B35" s="2"/>
      <c r="C35" s="35"/>
      <c r="D35" s="35"/>
      <c r="E35" s="35"/>
      <c r="F35" s="35"/>
      <c r="G35" s="35"/>
      <c r="H35" s="35"/>
    </row>
    <row r="36" spans="1:8" x14ac:dyDescent="0.2">
      <c r="A36" s="26"/>
      <c r="B36" s="47" t="s">
        <v>53</v>
      </c>
      <c r="C36" s="23">
        <f>SUM(C31:C35)</f>
        <v>0</v>
      </c>
      <c r="D36" s="23">
        <f>SUM(D31:D35)</f>
        <v>0</v>
      </c>
      <c r="E36" s="23">
        <f>SUM(E31:E34)</f>
        <v>0</v>
      </c>
      <c r="F36" s="23">
        <f>SUM(F31:F34)</f>
        <v>0</v>
      </c>
      <c r="G36" s="23">
        <f>SUM(G31:G34)</f>
        <v>0</v>
      </c>
      <c r="H36" s="23">
        <f>SUM(H31:H34)</f>
        <v>0</v>
      </c>
    </row>
    <row r="39" spans="1:8" ht="45" customHeight="1" x14ac:dyDescent="0.2">
      <c r="A39" s="72" t="s">
        <v>145</v>
      </c>
      <c r="B39" s="73"/>
      <c r="C39" s="73"/>
      <c r="D39" s="73"/>
      <c r="E39" s="73"/>
      <c r="F39" s="73"/>
      <c r="G39" s="73"/>
      <c r="H39" s="74"/>
    </row>
    <row r="40" spans="1:8" x14ac:dyDescent="0.2">
      <c r="A40" s="77" t="s">
        <v>54</v>
      </c>
      <c r="B40" s="78"/>
      <c r="C40" s="72" t="s">
        <v>60</v>
      </c>
      <c r="D40" s="73"/>
      <c r="E40" s="73"/>
      <c r="F40" s="73"/>
      <c r="G40" s="74"/>
      <c r="H40" s="75" t="s">
        <v>59</v>
      </c>
    </row>
    <row r="41" spans="1:8" ht="22.5" x14ac:dyDescent="0.2">
      <c r="A41" s="79"/>
      <c r="B41" s="80"/>
      <c r="C41" s="9" t="s">
        <v>55</v>
      </c>
      <c r="D41" s="9" t="s">
        <v>125</v>
      </c>
      <c r="E41" s="9" t="s">
        <v>56</v>
      </c>
      <c r="F41" s="9" t="s">
        <v>57</v>
      </c>
      <c r="G41" s="9" t="s">
        <v>58</v>
      </c>
      <c r="H41" s="76"/>
    </row>
    <row r="42" spans="1:8" x14ac:dyDescent="0.2">
      <c r="A42" s="81"/>
      <c r="B42" s="82"/>
      <c r="C42" s="10">
        <v>1</v>
      </c>
      <c r="D42" s="10">
        <v>2</v>
      </c>
      <c r="E42" s="10" t="s">
        <v>126</v>
      </c>
      <c r="F42" s="10">
        <v>4</v>
      </c>
      <c r="G42" s="10">
        <v>5</v>
      </c>
      <c r="H42" s="10" t="s">
        <v>127</v>
      </c>
    </row>
    <row r="43" spans="1:8" x14ac:dyDescent="0.2">
      <c r="A43" s="28"/>
      <c r="B43" s="29"/>
      <c r="C43" s="33"/>
      <c r="D43" s="33"/>
      <c r="E43" s="33"/>
      <c r="F43" s="33"/>
      <c r="G43" s="33"/>
      <c r="H43" s="33"/>
    </row>
    <row r="44" spans="1:8" ht="22.5" x14ac:dyDescent="0.2">
      <c r="A44" s="4"/>
      <c r="B44" s="31" t="s">
        <v>13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x14ac:dyDescent="0.2">
      <c r="A46" s="4"/>
      <c r="B46" s="31" t="s">
        <v>12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14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26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27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2.5" x14ac:dyDescent="0.2">
      <c r="A54" s="4"/>
      <c r="B54" s="31" t="s">
        <v>34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4"/>
      <c r="B55" s="31"/>
      <c r="C55" s="34"/>
      <c r="D55" s="34"/>
      <c r="E55" s="34"/>
      <c r="F55" s="34"/>
      <c r="G55" s="34"/>
      <c r="H55" s="34"/>
    </row>
    <row r="56" spans="1:8" x14ac:dyDescent="0.2">
      <c r="A56" s="4"/>
      <c r="B56" s="31" t="s">
        <v>15</v>
      </c>
      <c r="C56" s="34">
        <v>0</v>
      </c>
      <c r="D56" s="34">
        <v>0</v>
      </c>
      <c r="E56" s="34">
        <f>C56+D56</f>
        <v>0</v>
      </c>
      <c r="F56" s="34">
        <v>0</v>
      </c>
      <c r="G56" s="34">
        <v>0</v>
      </c>
      <c r="H56" s="34">
        <f>E56-F56</f>
        <v>0</v>
      </c>
    </row>
    <row r="57" spans="1:8" x14ac:dyDescent="0.2">
      <c r="A57" s="30"/>
      <c r="B57" s="32"/>
      <c r="C57" s="35"/>
      <c r="D57" s="35"/>
      <c r="E57" s="35"/>
      <c r="F57" s="35"/>
      <c r="G57" s="35"/>
      <c r="H57" s="35"/>
    </row>
    <row r="58" spans="1:8" x14ac:dyDescent="0.2">
      <c r="A58" s="26"/>
      <c r="B58" s="47" t="s">
        <v>53</v>
      </c>
      <c r="C58" s="23">
        <f t="shared" ref="C58:H58" si="17">SUM(C44:C56)</f>
        <v>0</v>
      </c>
      <c r="D58" s="23">
        <f t="shared" si="17"/>
        <v>0</v>
      </c>
      <c r="E58" s="23">
        <f t="shared" si="17"/>
        <v>0</v>
      </c>
      <c r="F58" s="23">
        <f t="shared" si="17"/>
        <v>0</v>
      </c>
      <c r="G58" s="23">
        <f t="shared" si="17"/>
        <v>0</v>
      </c>
      <c r="H58" s="23">
        <f t="shared" si="17"/>
        <v>0</v>
      </c>
    </row>
    <row r="66" spans="1:8" x14ac:dyDescent="0.2">
      <c r="A66" s="62"/>
      <c r="B66" s="64" t="s">
        <v>150</v>
      </c>
      <c r="C66" s="65"/>
      <c r="D66" s="66"/>
      <c r="E66" s="66"/>
      <c r="F66" s="83" t="s">
        <v>147</v>
      </c>
      <c r="G66" s="83"/>
      <c r="H66" s="58"/>
    </row>
    <row r="67" spans="1:8" x14ac:dyDescent="0.2">
      <c r="A67" s="62"/>
      <c r="B67" s="64" t="s">
        <v>148</v>
      </c>
      <c r="C67" s="65"/>
      <c r="D67" s="66"/>
      <c r="E67" s="62"/>
      <c r="F67" s="83" t="s">
        <v>149</v>
      </c>
      <c r="G67" s="83"/>
      <c r="H67" s="58"/>
    </row>
  </sheetData>
  <sheetProtection formatCells="0" formatColumns="0" formatRows="0" insertRows="0" deleteRows="0" autoFilter="0"/>
  <mergeCells count="14">
    <mergeCell ref="F66:G66"/>
    <mergeCell ref="F67:G67"/>
    <mergeCell ref="A1:H1"/>
    <mergeCell ref="A3:B5"/>
    <mergeCell ref="A25:H25"/>
    <mergeCell ref="A27:B29"/>
    <mergeCell ref="C3:G3"/>
    <mergeCell ref="H3:H4"/>
    <mergeCell ref="A39:H39"/>
    <mergeCell ref="A40:B42"/>
    <mergeCell ref="C40:G40"/>
    <mergeCell ref="H40:H41"/>
    <mergeCell ref="C27:G27"/>
    <mergeCell ref="H27:H2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view="pageBreakPreview" topLeftCell="A25" zoomScale="60" zoomScaleNormal="100" workbookViewId="0">
      <selection activeCell="C59" sqref="C59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72" t="s">
        <v>146</v>
      </c>
      <c r="B1" s="73"/>
      <c r="C1" s="73"/>
      <c r="D1" s="73"/>
      <c r="E1" s="73"/>
      <c r="F1" s="73"/>
      <c r="G1" s="73"/>
      <c r="H1" s="74"/>
    </row>
    <row r="2" spans="1:8" x14ac:dyDescent="0.2">
      <c r="A2" s="77" t="s">
        <v>54</v>
      </c>
      <c r="B2" s="78"/>
      <c r="C2" s="72" t="s">
        <v>60</v>
      </c>
      <c r="D2" s="73"/>
      <c r="E2" s="73"/>
      <c r="F2" s="73"/>
      <c r="G2" s="74"/>
      <c r="H2" s="75" t="s">
        <v>59</v>
      </c>
    </row>
    <row r="3" spans="1:8" ht="24.95" customHeight="1" x14ac:dyDescent="0.2">
      <c r="A3" s="79"/>
      <c r="B3" s="8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76"/>
    </row>
    <row r="4" spans="1:8" x14ac:dyDescent="0.2">
      <c r="A4" s="81"/>
      <c r="B4" s="8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35049706.590000004</v>
      </c>
      <c r="D6" s="15">
        <f t="shared" si="0"/>
        <v>10058605.23</v>
      </c>
      <c r="E6" s="15">
        <f t="shared" si="0"/>
        <v>45108311.82</v>
      </c>
      <c r="F6" s="15">
        <f t="shared" si="0"/>
        <v>40155774.039999992</v>
      </c>
      <c r="G6" s="15">
        <f t="shared" si="0"/>
        <v>40152750.039999992</v>
      </c>
      <c r="H6" s="15">
        <f t="shared" si="0"/>
        <v>4952537.78</v>
      </c>
    </row>
    <row r="7" spans="1:8" x14ac:dyDescent="0.2">
      <c r="A7" s="38"/>
      <c r="B7" s="42" t="s">
        <v>42</v>
      </c>
      <c r="C7" s="15">
        <v>2829679.23</v>
      </c>
      <c r="D7" s="15">
        <v>-18630</v>
      </c>
      <c r="E7" s="15">
        <f>C7+D7</f>
        <v>2811049.23</v>
      </c>
      <c r="F7" s="15">
        <v>2810034.02</v>
      </c>
      <c r="G7" s="15">
        <v>2810034.02</v>
      </c>
      <c r="H7" s="15">
        <f>E7-F7</f>
        <v>1015.2099999999627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14213515.67</v>
      </c>
      <c r="D9" s="15">
        <v>7934356.7800000003</v>
      </c>
      <c r="E9" s="15">
        <f t="shared" si="1"/>
        <v>22147872.449999999</v>
      </c>
      <c r="F9" s="15">
        <v>18218506.739999998</v>
      </c>
      <c r="G9" s="15">
        <v>18215482.739999998</v>
      </c>
      <c r="H9" s="15">
        <f t="shared" si="2"/>
        <v>3929365.7100000009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1884157.43</v>
      </c>
      <c r="D11" s="15">
        <v>-683184</v>
      </c>
      <c r="E11" s="15">
        <f t="shared" si="1"/>
        <v>1200973.43</v>
      </c>
      <c r="F11" s="15">
        <v>1155446.04</v>
      </c>
      <c r="G11" s="15">
        <v>1155446.04</v>
      </c>
      <c r="H11" s="15">
        <f t="shared" si="2"/>
        <v>45527.389999999898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1648874.71</v>
      </c>
      <c r="D13" s="15">
        <v>489609.91</v>
      </c>
      <c r="E13" s="15">
        <f t="shared" si="1"/>
        <v>2138484.62</v>
      </c>
      <c r="F13" s="15">
        <v>1450814.83</v>
      </c>
      <c r="G13" s="15">
        <v>1450814.83</v>
      </c>
      <c r="H13" s="15">
        <f t="shared" si="2"/>
        <v>687669.79</v>
      </c>
    </row>
    <row r="14" spans="1:8" x14ac:dyDescent="0.2">
      <c r="A14" s="38"/>
      <c r="B14" s="42" t="s">
        <v>19</v>
      </c>
      <c r="C14" s="15">
        <v>14473479.550000001</v>
      </c>
      <c r="D14" s="15">
        <v>2336452.54</v>
      </c>
      <c r="E14" s="15">
        <f t="shared" si="1"/>
        <v>16809932.09</v>
      </c>
      <c r="F14" s="15">
        <v>16520972.41</v>
      </c>
      <c r="G14" s="15">
        <v>16520972.41</v>
      </c>
      <c r="H14" s="15">
        <f t="shared" si="2"/>
        <v>288959.6799999997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44187041.659999996</v>
      </c>
      <c r="D16" s="15">
        <f t="shared" si="3"/>
        <v>22404387.82</v>
      </c>
      <c r="E16" s="15">
        <f t="shared" si="3"/>
        <v>66591429.480000004</v>
      </c>
      <c r="F16" s="15">
        <f t="shared" si="3"/>
        <v>33363700.780000001</v>
      </c>
      <c r="G16" s="15">
        <f t="shared" si="3"/>
        <v>31920240.659999996</v>
      </c>
      <c r="H16" s="15">
        <f t="shared" si="3"/>
        <v>33227728.700000003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41868879.619999997</v>
      </c>
      <c r="D18" s="15">
        <v>23245151.52</v>
      </c>
      <c r="E18" s="15">
        <f t="shared" ref="E18:E23" si="5">C18+D18</f>
        <v>65114031.140000001</v>
      </c>
      <c r="F18" s="15">
        <v>32078480.449999999</v>
      </c>
      <c r="G18" s="15">
        <v>30635020.329999998</v>
      </c>
      <c r="H18" s="15">
        <f t="shared" si="4"/>
        <v>33035550.690000001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2318162.04</v>
      </c>
      <c r="D20" s="15">
        <v>-840763.7</v>
      </c>
      <c r="E20" s="15">
        <f t="shared" si="5"/>
        <v>1477398.34</v>
      </c>
      <c r="F20" s="15">
        <v>1285220.33</v>
      </c>
      <c r="G20" s="15">
        <v>1285220.33</v>
      </c>
      <c r="H20" s="15">
        <f t="shared" si="4"/>
        <v>192178.01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1237402.78</v>
      </c>
      <c r="D25" s="15">
        <f t="shared" si="6"/>
        <v>4045508.89</v>
      </c>
      <c r="E25" s="15">
        <f t="shared" si="6"/>
        <v>5282911.67</v>
      </c>
      <c r="F25" s="15">
        <f t="shared" si="6"/>
        <v>4741867.67</v>
      </c>
      <c r="G25" s="15">
        <f t="shared" si="6"/>
        <v>4741867.67</v>
      </c>
      <c r="H25" s="15">
        <f t="shared" si="6"/>
        <v>541044</v>
      </c>
    </row>
    <row r="26" spans="1:8" x14ac:dyDescent="0.2">
      <c r="A26" s="38"/>
      <c r="B26" s="42" t="s">
        <v>29</v>
      </c>
      <c r="C26" s="15">
        <v>1237402.78</v>
      </c>
      <c r="D26" s="15">
        <v>4045508.89</v>
      </c>
      <c r="E26" s="15">
        <f>C26+D26</f>
        <v>5282911.67</v>
      </c>
      <c r="F26" s="15">
        <v>4741867.67</v>
      </c>
      <c r="G26" s="15">
        <v>4741867.67</v>
      </c>
      <c r="H26" s="15">
        <f t="shared" ref="H26:H34" si="7">E26-F26</f>
        <v>541044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80474151.030000001</v>
      </c>
      <c r="D42" s="23">
        <f t="shared" si="12"/>
        <v>36508501.939999998</v>
      </c>
      <c r="E42" s="23">
        <f t="shared" si="12"/>
        <v>116982652.97</v>
      </c>
      <c r="F42" s="23">
        <f t="shared" si="12"/>
        <v>78261342.489999995</v>
      </c>
      <c r="G42" s="23">
        <f t="shared" si="12"/>
        <v>76814858.36999999</v>
      </c>
      <c r="H42" s="23">
        <f t="shared" si="12"/>
        <v>38721310.480000004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9" spans="1:8" x14ac:dyDescent="0.2">
      <c r="A49" s="67"/>
      <c r="B49" s="69" t="s">
        <v>151</v>
      </c>
      <c r="C49" s="70"/>
      <c r="D49" s="71"/>
      <c r="E49" s="71"/>
      <c r="F49" s="83" t="s">
        <v>147</v>
      </c>
      <c r="G49" s="83"/>
      <c r="H49" s="63"/>
    </row>
    <row r="50" spans="1:8" x14ac:dyDescent="0.2">
      <c r="A50" s="67"/>
      <c r="B50" s="69" t="s">
        <v>148</v>
      </c>
      <c r="C50" s="70"/>
      <c r="D50" s="71"/>
      <c r="E50" s="68"/>
      <c r="F50" s="83" t="s">
        <v>149</v>
      </c>
      <c r="G50" s="83"/>
      <c r="H50" s="63"/>
    </row>
  </sheetData>
  <sheetProtection formatCells="0" formatColumns="0" formatRows="0" autoFilter="0"/>
  <mergeCells count="6">
    <mergeCell ref="A1:H1"/>
    <mergeCell ref="A2:B4"/>
    <mergeCell ref="C2:G2"/>
    <mergeCell ref="H2:H3"/>
    <mergeCell ref="F50:G50"/>
    <mergeCell ref="F49:G4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2021-04-09T21:12:54Z</cp:lastPrinted>
  <dcterms:created xsi:type="dcterms:W3CDTF">2014-02-10T03:37:14Z</dcterms:created>
  <dcterms:modified xsi:type="dcterms:W3CDTF">2021-04-09T21:12:57Z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