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SEMESTRE FINAL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23" i="4" l="1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62" i="4" l="1"/>
  <c r="G62" i="4"/>
  <c r="F62" i="4"/>
  <c r="E62" i="4"/>
  <c r="D62" i="4"/>
  <c r="H60" i="4"/>
  <c r="H58" i="4"/>
  <c r="H56" i="4"/>
  <c r="H54" i="4"/>
  <c r="H52" i="4"/>
  <c r="H50" i="4"/>
  <c r="H48" i="4"/>
  <c r="E60" i="4"/>
  <c r="E58" i="4"/>
  <c r="E56" i="4"/>
  <c r="E54" i="4"/>
  <c r="E52" i="4"/>
  <c r="E50" i="4"/>
  <c r="E48" i="4"/>
  <c r="C62" i="4"/>
  <c r="H40" i="4"/>
  <c r="G40" i="4"/>
  <c r="F40" i="4"/>
  <c r="H38" i="4"/>
  <c r="H37" i="4"/>
  <c r="H36" i="4"/>
  <c r="H35" i="4"/>
  <c r="E40" i="4"/>
  <c r="E38" i="4"/>
  <c r="E37" i="4"/>
  <c r="E36" i="4"/>
  <c r="E35" i="4"/>
  <c r="D40" i="4"/>
  <c r="C4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6" i="4"/>
  <c r="F26" i="4"/>
  <c r="D26" i="4"/>
  <c r="C26" i="4"/>
  <c r="H26" i="4" l="1"/>
  <c r="E26" i="4"/>
  <c r="H40" i="5" l="1"/>
  <c r="H39" i="5"/>
  <c r="H38" i="5"/>
  <c r="H37" i="5"/>
  <c r="H36" i="5" s="1"/>
  <c r="H34" i="5"/>
  <c r="H33" i="5"/>
  <c r="H31" i="5"/>
  <c r="H30" i="5"/>
  <c r="H29" i="5"/>
  <c r="H28" i="5"/>
  <c r="H27" i="5"/>
  <c r="H23" i="5"/>
  <c r="H22" i="5"/>
  <c r="H21" i="5"/>
  <c r="H19" i="5"/>
  <c r="H17" i="5"/>
  <c r="H12" i="5"/>
  <c r="H10" i="5"/>
  <c r="H8" i="5"/>
  <c r="E40" i="5"/>
  <c r="E39" i="5"/>
  <c r="E38" i="5"/>
  <c r="E36" i="5" s="1"/>
  <c r="E37" i="5"/>
  <c r="E34" i="5"/>
  <c r="E33" i="5"/>
  <c r="E32" i="5"/>
  <c r="H32" i="5" s="1"/>
  <c r="E31" i="5"/>
  <c r="E30" i="5"/>
  <c r="E29" i="5"/>
  <c r="E28" i="5"/>
  <c r="E27" i="5"/>
  <c r="E26" i="5"/>
  <c r="H26" i="5" s="1"/>
  <c r="E23" i="5"/>
  <c r="E22" i="5"/>
  <c r="E21" i="5"/>
  <c r="E20" i="5"/>
  <c r="H20" i="5" s="1"/>
  <c r="E19" i="5"/>
  <c r="E18" i="5"/>
  <c r="H18" i="5" s="1"/>
  <c r="E17" i="5"/>
  <c r="E14" i="5"/>
  <c r="H14" i="5" s="1"/>
  <c r="E13" i="5"/>
  <c r="H13" i="5" s="1"/>
  <c r="E12" i="5"/>
  <c r="E11" i="5"/>
  <c r="H11" i="5" s="1"/>
  <c r="E10" i="5"/>
  <c r="E9" i="5"/>
  <c r="H9" i="5" s="1"/>
  <c r="E8" i="5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0" i="6"/>
  <c r="H48" i="6"/>
  <c r="H46" i="6"/>
  <c r="H45" i="6"/>
  <c r="H42" i="6"/>
  <c r="H41" i="6"/>
  <c r="H40" i="6"/>
  <c r="H39" i="6"/>
  <c r="H38" i="6"/>
  <c r="H37" i="6"/>
  <c r="H36" i="6"/>
  <c r="H34" i="6"/>
  <c r="H32" i="6"/>
  <c r="H28" i="6"/>
  <c r="H26" i="6"/>
  <c r="H21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E47" i="6"/>
  <c r="H47" i="6" s="1"/>
  <c r="E46" i="6"/>
  <c r="E45" i="6"/>
  <c r="E44" i="6"/>
  <c r="H44" i="6" s="1"/>
  <c r="E42" i="6"/>
  <c r="E41" i="6"/>
  <c r="E40" i="6"/>
  <c r="E39" i="6"/>
  <c r="E38" i="6"/>
  <c r="E37" i="6"/>
  <c r="E36" i="6"/>
  <c r="E35" i="6"/>
  <c r="H35" i="6" s="1"/>
  <c r="E34" i="6"/>
  <c r="E32" i="6"/>
  <c r="E31" i="6"/>
  <c r="H31" i="6" s="1"/>
  <c r="E30" i="6"/>
  <c r="H30" i="6" s="1"/>
  <c r="E29" i="6"/>
  <c r="H29" i="6" s="1"/>
  <c r="E28" i="6"/>
  <c r="E27" i="6"/>
  <c r="H27" i="6" s="1"/>
  <c r="E26" i="6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E33" i="6" s="1"/>
  <c r="C23" i="6"/>
  <c r="C13" i="6"/>
  <c r="C5" i="6"/>
  <c r="H25" i="5" l="1"/>
  <c r="C42" i="5"/>
  <c r="H16" i="5"/>
  <c r="D42" i="5"/>
  <c r="G42" i="5"/>
  <c r="F42" i="5"/>
  <c r="H6" i="5"/>
  <c r="E6" i="5"/>
  <c r="E16" i="8"/>
  <c r="H6" i="8"/>
  <c r="H16" i="8" s="1"/>
  <c r="E53" i="6"/>
  <c r="H53" i="6" s="1"/>
  <c r="E43" i="6"/>
  <c r="H43" i="6" s="1"/>
  <c r="H33" i="6"/>
  <c r="E23" i="6"/>
  <c r="H23" i="6" s="1"/>
  <c r="E13" i="6"/>
  <c r="H13" i="6" s="1"/>
  <c r="F77" i="6"/>
  <c r="G77" i="6"/>
  <c r="D77" i="6"/>
  <c r="C77" i="6"/>
  <c r="E5" i="6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<sst xmlns="http://schemas.openxmlformats.org/spreadsheetml/2006/main" count="225" uniqueCount="155">
  <si>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</si>
  <si>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</si>
  <si>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</si>
  <si>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</si>
  <si>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</si>
  <si>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</si>
  <si>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</si>
  <si>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</si>
  <si>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</si>
  <si>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</si>
  <si>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</si>
  <si>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</si>
  <si>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</si>
  <si>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</si>
  <si>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</si>
  <si>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</si>
  <si>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</si>
  <si>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</si>
  <si>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</si>
  <si>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</si>
  <si>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</si>
  <si>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</si>
  <si>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</si>
  <si>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</si>
  <si>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</si>
  <si>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</si>
  <si>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</si>
  <si>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</si>
  <si>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</si>
  <si>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</si>
  <si>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</si>
  <si>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</si>
  <si>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</si>
  <si>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</si>
  <si>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</si>
  <si>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</si>
  <si>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</si>
  <si>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</si>
  <si>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</si>
  <si>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</si>
  <si>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</si>
  <si>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</si>
  <si>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</si>
  <si>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</si>
  <si>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</si>
  <si>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</si>
  <si>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</si>
  <si>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</si>
  <si>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</si>
  <si>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</si>
  <si>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</si>
  <si>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</si>
  <si>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</si>
  <si>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</si>
  <si>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</si>
  <si>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</si>
  <si>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</si>
  <si>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</si>
  <si>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</si>
  <si>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</si>
  <si>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</si>
  <si>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</si>
  <si>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</si>
  <si>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</si>
  <si>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</si>
  <si>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</si>
  <si>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</si>
  <si>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</si>
  <si>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</si>
  <si>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</si>
  <si>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</si>
  <si>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</si>
  <si>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</si>
  <si>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</si>
  <si>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</si>
  <si>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</si>
  <si>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</si>
  <si>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</si>
  <si>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</si>
  <si>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</si>
  <si>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</si>
  <si>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</si>
  <si>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</si>
  <si>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</si>
  <si>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</si>
  <si>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</si>
  <si>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</si>
  <si>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</si>
  <si>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</si>
  <si>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</si>
  <si>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</si>
  <si>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</si>
  <si>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</si>
  <si>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</si>
  <si>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</si>
  <si>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</si>
  <si>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</si>
  <si>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</si>
  <si>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</si>
  <si>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</si>
  <si>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</si>
  <si>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</si>
  <si>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</si>
  <si>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</si>
  <si>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</si>
  <si>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</si>
  <si>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</si>
  <si>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</si>
  <si>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</si>
  <si>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</si>
  <si>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</si>
  <si>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</si>
  <si>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</si>
  <si>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</si>
  <si>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</si>
  <si>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</si>
  <si>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</si>
  <si>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</si>
  <si>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</si>
  <si>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</si>
  <si>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</si>
  <si>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</si>
  <si>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</si>
  <si>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</si>
  <si>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</si>
  <si>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</si>
  <si>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</si>
  <si>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</si>
  <si>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Atarjea, Gto.
Estado Analítico del Ejercicio del Presupuesto de Egresos
Clasificación por Objeto del Gasto(Capítulo y Concepto)
Del 1 de Enero AL 30 DE JUNIO DEL 2022</t>
  </si>
  <si>
    <t>Municipio de Atarjea, Gto.
Estado Analítico del Ejercicio del Presupuesto de Egresos
Clasificación Ecónomica (Por Tipo de Gasto)
Del 1 de Enero AL 30 DE JUNIO DEL 2022</t>
  </si>
  <si>
    <t>H. AYUNTAMIENTO</t>
  </si>
  <si>
    <t>PRESIDENCIA MUNICIPAL</t>
  </si>
  <si>
    <t>CONTRALORIA MUNICIPAL</t>
  </si>
  <si>
    <t>SECRETARIA MUNICIPAL</t>
  </si>
  <si>
    <t>TESORERIA MUNICIPAL</t>
  </si>
  <si>
    <t>DIRECCION DE SEGURIDAD PUBLICA</t>
  </si>
  <si>
    <t>DIRECCION DE PROTECCION CIVIL</t>
  </si>
  <si>
    <t>ARCHIVO MUNICIPAL</t>
  </si>
  <si>
    <t>ACCESO A LA INFORMACION JURIDICO  SOCIAL</t>
  </si>
  <si>
    <t>DIRECCION DE SERVICIOS PUBLICOS MUNICIPA</t>
  </si>
  <si>
    <t xml:space="preserve"> RECURSOS HUMANOS</t>
  </si>
  <si>
    <t>DIRECCION DE DESARROLLO SOCIAL</t>
  </si>
  <si>
    <t>DIRECCION DE OBRAS PUBLICAS</t>
  </si>
  <si>
    <t>DIRECCION DE ACCION DEPORTIVA</t>
  </si>
  <si>
    <t>CASA DE LA CULTURA</t>
  </si>
  <si>
    <t>DIRECCION DE DESARROLLO RURAL Y ECONOMIC</t>
  </si>
  <si>
    <t xml:space="preserve"> SALUD ECOLOGIA Y TURISMO</t>
  </si>
  <si>
    <t>Municipio de Atarjea, Gto.
Estado Analítico del Ejercicio del Presupuesto de Egresos
Clasificación Administrativa
Del 1 de Enero AL 30 DE JUNIO DEL 2022</t>
  </si>
  <si>
    <t>Gobierno (Federal/Estatal/Municipal) de Municipio de Atarjea, Gto.
Estado Analítico del Ejercicio del Presupuesto de Egresos
Clasificación Administrativa
Del 1 de Enero AL 30 DE JUNIO DEL 2022</t>
  </si>
  <si>
    <t>Sector Paraestatal del Gobierno (Federal/Estatal/Municipal) de Municipio de Atarjea, Gto.
Estado Analítico del Ejercicio del Presupuesto de Egresos
Clasificación Administrativa
Del 1 de Enero AL 30 DE JUNIO DEL 2022</t>
  </si>
  <si>
    <t>Municipio de Atarjea, Gto.
Estado Análitico del Ejercicio del Presupuesto de Egresos
Clasificación Funcional (Finalidad y Función)
Del 1 de Enero AL 30 DE JUNIO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</si>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</sst>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  <protection locked="0"/>
    </xf>
    <xf numFmtId="4" fontId="3" fillId="0" borderId="13" xfId="0" applyNumberFormat="1" applyFont="1" applyFill="1" applyBorder="1" applyProtection="1">
      <protection locked="0"/>
    </xf>
    <xf numFmtId="4" fontId="3" fillId="0" borderId="15" xfId="0" applyNumberFormat="1" applyFont="1" applyFill="1" applyBorder="1" applyProtection="1">
      <protection locked="0"/>
    </xf>
    <xf numFmtId="4" fontId="3" fillId="0" borderId="14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3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7" fillId="0" borderId="9" xfId="0" applyFont="1" applyFill="1" applyBorder="1" applyProtection="1"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4" fontId="3" fillId="0" borderId="15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4" fontId="3" fillId="0" borderId="0" xfId="8" applyNumberFormat="1" applyFont="1" applyAlignment="1" applyProtection="1">
      <alignment horizontal="center" vertical="top"/>
      <protection locked="0"/>
    </xf>
    <xf numFmtId="0" fontId="0" fillId="0" borderId="0" xfId="0"/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</cellXfs>
  <cellStyles count="48">
    <cellStyle name="Euro" xfId="1"/>
    <cellStyle name="Millares 2" xfId="2"/>
    <cellStyle name="Millares 2 2" xfId="3"/>
    <cellStyle name="Millares 2 2 2" xfId="33"/>
    <cellStyle name="Millares 2 2 3" xfId="25"/>
    <cellStyle name="Millares 2 2 4" xfId="41"/>
    <cellStyle name="Millares 2 2 5" xfId="17"/>
    <cellStyle name="Millares 2 3" xfId="4"/>
    <cellStyle name="Millares 2 3 2" xfId="34"/>
    <cellStyle name="Millares 2 3 3" xfId="26"/>
    <cellStyle name="Millares 2 3 4" xfId="42"/>
    <cellStyle name="Millares 2 3 5" xfId="18"/>
    <cellStyle name="Millares 2 4" xfId="32"/>
    <cellStyle name="Millares 2 5" xfId="24"/>
    <cellStyle name="Millares 2 6" xfId="40"/>
    <cellStyle name="Millares 2 7" xfId="16"/>
    <cellStyle name="Millares 3" xfId="5"/>
    <cellStyle name="Millares 3 2" xfId="35"/>
    <cellStyle name="Millares 3 3" xfId="27"/>
    <cellStyle name="Millares 3 4" xfId="43"/>
    <cellStyle name="Millares 3 5" xfId="19"/>
    <cellStyle name="Moneda 2" xfId="6"/>
    <cellStyle name="Moneda 2 2" xfId="36"/>
    <cellStyle name="Moneda 2 3" xfId="28"/>
    <cellStyle name="Moneda 2 4" xfId="44"/>
    <cellStyle name="Moneda 2 5" xfId="20"/>
    <cellStyle name="Normal" xfId="0" builtinId="0"/>
    <cellStyle name="Normal 2" xfId="7"/>
    <cellStyle name="Normal 2 2" xfId="8"/>
    <cellStyle name="Normal 2 3" xfId="37"/>
    <cellStyle name="Normal 2 4" xfId="29"/>
    <cellStyle name="Normal 2 5" xfId="45"/>
    <cellStyle name="Normal 2 6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9"/>
    <cellStyle name="Normal 6 2 3" xfId="31"/>
    <cellStyle name="Normal 6 2 4" xfId="47"/>
    <cellStyle name="Normal 6 2 5" xfId="23"/>
    <cellStyle name="Normal 6 3" xfId="38"/>
    <cellStyle name="Normal 6 4" xfId="30"/>
    <cellStyle name="Normal 6 5" xfId="46"/>
    <cellStyle name="Normal 6 6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228600</xdr:rowOff>
    </xdr:from>
    <xdr:to>
      <xdr:col>1</xdr:col>
      <xdr:colOff>937372</xdr:colOff>
      <xdr:row>2</xdr:row>
      <xdr:rowOff>276225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28600"/>
          <a:ext cx="1099297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247650</xdr:rowOff>
    </xdr:from>
    <xdr:to>
      <xdr:col>1</xdr:col>
      <xdr:colOff>1004047</xdr:colOff>
      <xdr:row>2</xdr:row>
      <xdr:rowOff>295275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47650"/>
          <a:ext cx="1099297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42</xdr:row>
      <xdr:rowOff>142875</xdr:rowOff>
    </xdr:from>
    <xdr:to>
      <xdr:col>1</xdr:col>
      <xdr:colOff>1156447</xdr:colOff>
      <xdr:row>44</xdr:row>
      <xdr:rowOff>247650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315200"/>
          <a:ext cx="1099297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190500</xdr:rowOff>
    </xdr:from>
    <xdr:to>
      <xdr:col>1</xdr:col>
      <xdr:colOff>1032622</xdr:colOff>
      <xdr:row>2</xdr:row>
      <xdr:rowOff>238125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0"/>
          <a:ext cx="1099297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abSelected="1" workbookViewId="0">
      <selection activeCell="N20" sqref="N2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20293950.220000003</v>
      </c>
      <c r="D5" s="14">
        <f>SUM(D6:D12)</f>
        <v>1004510.87</v>
      </c>
      <c r="E5" s="14">
        <f>C5+D5</f>
        <v>21298461.090000004</v>
      </c>
      <c r="F5" s="14">
        <f>SUM(F6:F12)</f>
        <v>8069921.7699999996</v>
      </c>
      <c r="G5" s="14">
        <f>SUM(G6:G12)</f>
        <v>8069921.7699999996</v>
      </c>
      <c r="H5" s="14">
        <f>E5-F5</f>
        <v>13228539.320000004</v>
      </c>
    </row>
    <row r="6" spans="1:8" x14ac:dyDescent="0.2">
      <c r="A6" s="49">
        <v>1100</v>
      </c>
      <c r="B6" s="11" t="s">
        <v>70</v>
      </c>
      <c r="C6" s="15">
        <v>15346958.75</v>
      </c>
      <c r="D6" s="15">
        <v>1000000</v>
      </c>
      <c r="E6" s="15">
        <f t="shared" ref="E6:E69" si="0">C6+D6</f>
        <v>16346958.75</v>
      </c>
      <c r="F6" s="15">
        <v>6989032.5999999996</v>
      </c>
      <c r="G6" s="15">
        <v>6989032.5999999996</v>
      </c>
      <c r="H6" s="15">
        <f t="shared" ref="H6:H69" si="1">E6-F6</f>
        <v>9357926.1500000004</v>
      </c>
    </row>
    <row r="7" spans="1:8" x14ac:dyDescent="0.2">
      <c r="A7" s="49">
        <v>1200</v>
      </c>
      <c r="B7" s="11" t="s">
        <v>71</v>
      </c>
      <c r="C7" s="15">
        <v>1470690.67</v>
      </c>
      <c r="D7" s="15">
        <v>435000</v>
      </c>
      <c r="E7" s="15">
        <f t="shared" si="0"/>
        <v>1905690.67</v>
      </c>
      <c r="F7" s="15">
        <v>763858.8</v>
      </c>
      <c r="G7" s="15">
        <v>763858.8</v>
      </c>
      <c r="H7" s="15">
        <f t="shared" si="1"/>
        <v>1141831.8699999999</v>
      </c>
    </row>
    <row r="8" spans="1:8" x14ac:dyDescent="0.2">
      <c r="A8" s="49">
        <v>1300</v>
      </c>
      <c r="B8" s="11" t="s">
        <v>72</v>
      </c>
      <c r="C8" s="15">
        <v>2541127.4900000002</v>
      </c>
      <c r="D8" s="15">
        <v>0</v>
      </c>
      <c r="E8" s="15">
        <f t="shared" si="0"/>
        <v>2541127.4900000002</v>
      </c>
      <c r="F8" s="15">
        <v>83586.83</v>
      </c>
      <c r="G8" s="15">
        <v>83586.83</v>
      </c>
      <c r="H8" s="15">
        <f t="shared" si="1"/>
        <v>2457540.66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935173.31</v>
      </c>
      <c r="D10" s="15">
        <v>-430489.13</v>
      </c>
      <c r="E10" s="15">
        <f t="shared" si="0"/>
        <v>504684.18000000005</v>
      </c>
      <c r="F10" s="15">
        <v>233443.54</v>
      </c>
      <c r="G10" s="15">
        <v>233443.54</v>
      </c>
      <c r="H10" s="15">
        <f t="shared" si="1"/>
        <v>271240.64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7058980.75</v>
      </c>
      <c r="D13" s="15">
        <f>SUM(D14:D22)</f>
        <v>1132896.25</v>
      </c>
      <c r="E13" s="15">
        <f t="shared" si="0"/>
        <v>8191877</v>
      </c>
      <c r="F13" s="15">
        <f>SUM(F14:F22)</f>
        <v>6044258.0899999999</v>
      </c>
      <c r="G13" s="15">
        <f>SUM(G14:G22)</f>
        <v>6044258.0899999999</v>
      </c>
      <c r="H13" s="15">
        <f t="shared" si="1"/>
        <v>2147618.91</v>
      </c>
    </row>
    <row r="14" spans="1:8" x14ac:dyDescent="0.2">
      <c r="A14" s="49">
        <v>2100</v>
      </c>
      <c r="B14" s="11" t="s">
        <v>75</v>
      </c>
      <c r="C14" s="15">
        <v>244068</v>
      </c>
      <c r="D14" s="15">
        <v>150700</v>
      </c>
      <c r="E14" s="15">
        <f t="shared" si="0"/>
        <v>394768</v>
      </c>
      <c r="F14" s="15">
        <v>313215.83</v>
      </c>
      <c r="G14" s="15">
        <v>313215.83</v>
      </c>
      <c r="H14" s="15">
        <f t="shared" si="1"/>
        <v>81552.169999999984</v>
      </c>
    </row>
    <row r="15" spans="1:8" x14ac:dyDescent="0.2">
      <c r="A15" s="49">
        <v>2200</v>
      </c>
      <c r="B15" s="11" t="s">
        <v>76</v>
      </c>
      <c r="C15" s="15">
        <v>466421.75</v>
      </c>
      <c r="D15" s="15">
        <v>-31057.5</v>
      </c>
      <c r="E15" s="15">
        <f t="shared" si="0"/>
        <v>435364.25</v>
      </c>
      <c r="F15" s="15">
        <v>273337.98</v>
      </c>
      <c r="G15" s="15">
        <v>273337.98</v>
      </c>
      <c r="H15" s="15">
        <f t="shared" si="1"/>
        <v>162026.27000000002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7540</v>
      </c>
      <c r="E16" s="15">
        <f t="shared" si="0"/>
        <v>7540</v>
      </c>
      <c r="F16" s="15">
        <v>7540</v>
      </c>
      <c r="G16" s="15">
        <v>7540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198535.04000000001</v>
      </c>
      <c r="D17" s="15">
        <v>29013.83</v>
      </c>
      <c r="E17" s="15">
        <f t="shared" si="0"/>
        <v>227548.87</v>
      </c>
      <c r="F17" s="15">
        <v>158838.48000000001</v>
      </c>
      <c r="G17" s="15">
        <v>158838.48000000001</v>
      </c>
      <c r="H17" s="15">
        <f t="shared" si="1"/>
        <v>68710.389999999985</v>
      </c>
    </row>
    <row r="18" spans="1:8" x14ac:dyDescent="0.2">
      <c r="A18" s="49">
        <v>2500</v>
      </c>
      <c r="B18" s="11" t="s">
        <v>79</v>
      </c>
      <c r="C18" s="15">
        <v>5470</v>
      </c>
      <c r="D18" s="15">
        <v>53950</v>
      </c>
      <c r="E18" s="15">
        <f t="shared" si="0"/>
        <v>59420</v>
      </c>
      <c r="F18" s="15">
        <v>47113.45</v>
      </c>
      <c r="G18" s="15">
        <v>47113.45</v>
      </c>
      <c r="H18" s="15">
        <f t="shared" si="1"/>
        <v>12306.550000000003</v>
      </c>
    </row>
    <row r="19" spans="1:8" x14ac:dyDescent="0.2">
      <c r="A19" s="49">
        <v>2600</v>
      </c>
      <c r="B19" s="11" t="s">
        <v>80</v>
      </c>
      <c r="C19" s="15">
        <v>3751253.71</v>
      </c>
      <c r="D19" s="15">
        <v>920100.01</v>
      </c>
      <c r="E19" s="15">
        <f t="shared" si="0"/>
        <v>4671353.72</v>
      </c>
      <c r="F19" s="15">
        <v>3557182.77</v>
      </c>
      <c r="G19" s="15">
        <v>3557182.77</v>
      </c>
      <c r="H19" s="15">
        <f t="shared" si="1"/>
        <v>1114170.9499999997</v>
      </c>
    </row>
    <row r="20" spans="1:8" x14ac:dyDescent="0.2">
      <c r="A20" s="49">
        <v>2700</v>
      </c>
      <c r="B20" s="11" t="s">
        <v>81</v>
      </c>
      <c r="C20" s="15">
        <v>154732.25</v>
      </c>
      <c r="D20" s="15">
        <v>4650</v>
      </c>
      <c r="E20" s="15">
        <f t="shared" si="0"/>
        <v>159382.25</v>
      </c>
      <c r="F20" s="15">
        <v>129309.2</v>
      </c>
      <c r="G20" s="15">
        <v>129309.2</v>
      </c>
      <c r="H20" s="15">
        <f t="shared" si="1"/>
        <v>30073.050000000003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2238500</v>
      </c>
      <c r="D22" s="15">
        <v>-2000.09</v>
      </c>
      <c r="E22" s="15">
        <f t="shared" si="0"/>
        <v>2236499.91</v>
      </c>
      <c r="F22" s="15">
        <v>1557720.38</v>
      </c>
      <c r="G22" s="15">
        <v>1557720.38</v>
      </c>
      <c r="H22" s="15">
        <f t="shared" si="1"/>
        <v>678779.53000000026</v>
      </c>
    </row>
    <row r="23" spans="1:8" x14ac:dyDescent="0.2">
      <c r="A23" s="48" t="s">
        <v>63</v>
      </c>
      <c r="B23" s="7"/>
      <c r="C23" s="15">
        <f>SUM(C24:C32)</f>
        <v>8324889.9700000007</v>
      </c>
      <c r="D23" s="15">
        <f>SUM(D24:D32)</f>
        <v>-1222643.5299999998</v>
      </c>
      <c r="E23" s="15">
        <f t="shared" si="0"/>
        <v>7102246.4400000013</v>
      </c>
      <c r="F23" s="15">
        <f>SUM(F24:F32)</f>
        <v>3985826</v>
      </c>
      <c r="G23" s="15">
        <f>SUM(G24:G32)</f>
        <v>3985826</v>
      </c>
      <c r="H23" s="15">
        <f t="shared" si="1"/>
        <v>3116420.4400000013</v>
      </c>
    </row>
    <row r="24" spans="1:8" x14ac:dyDescent="0.2">
      <c r="A24" s="49">
        <v>3100</v>
      </c>
      <c r="B24" s="11" t="s">
        <v>84</v>
      </c>
      <c r="C24" s="15">
        <v>2888199.1</v>
      </c>
      <c r="D24" s="15">
        <v>230662.66</v>
      </c>
      <c r="E24" s="15">
        <f t="shared" si="0"/>
        <v>3118861.7600000002</v>
      </c>
      <c r="F24" s="15">
        <v>1220346.54</v>
      </c>
      <c r="G24" s="15">
        <v>1220346.54</v>
      </c>
      <c r="H24" s="15">
        <f t="shared" si="1"/>
        <v>1898515.2200000002</v>
      </c>
    </row>
    <row r="25" spans="1:8" x14ac:dyDescent="0.2">
      <c r="A25" s="49">
        <v>3200</v>
      </c>
      <c r="B25" s="11" t="s">
        <v>85</v>
      </c>
      <c r="C25" s="15">
        <v>294706.53999999998</v>
      </c>
      <c r="D25" s="15">
        <v>-120000</v>
      </c>
      <c r="E25" s="15">
        <f t="shared" si="0"/>
        <v>174706.53999999998</v>
      </c>
      <c r="F25" s="15">
        <v>91648</v>
      </c>
      <c r="G25" s="15">
        <v>91648</v>
      </c>
      <c r="H25" s="15">
        <f t="shared" si="1"/>
        <v>83058.539999999979</v>
      </c>
    </row>
    <row r="26" spans="1:8" x14ac:dyDescent="0.2">
      <c r="A26" s="49">
        <v>3300</v>
      </c>
      <c r="B26" s="11" t="s">
        <v>86</v>
      </c>
      <c r="C26" s="15">
        <v>558793.1</v>
      </c>
      <c r="D26" s="15">
        <v>-472675.1</v>
      </c>
      <c r="E26" s="15">
        <f t="shared" si="0"/>
        <v>86118</v>
      </c>
      <c r="F26" s="15">
        <v>78052.240000000005</v>
      </c>
      <c r="G26" s="15">
        <v>78052.240000000005</v>
      </c>
      <c r="H26" s="15">
        <f t="shared" si="1"/>
        <v>8065.7599999999948</v>
      </c>
    </row>
    <row r="27" spans="1:8" x14ac:dyDescent="0.2">
      <c r="A27" s="49">
        <v>3400</v>
      </c>
      <c r="B27" s="11" t="s">
        <v>87</v>
      </c>
      <c r="C27" s="15">
        <v>422518.02</v>
      </c>
      <c r="D27" s="15">
        <v>308968.88</v>
      </c>
      <c r="E27" s="15">
        <f t="shared" si="0"/>
        <v>731486.9</v>
      </c>
      <c r="F27" s="15">
        <v>382016.93</v>
      </c>
      <c r="G27" s="15">
        <v>382016.93</v>
      </c>
      <c r="H27" s="15">
        <f t="shared" si="1"/>
        <v>349469.97000000003</v>
      </c>
    </row>
    <row r="28" spans="1:8" x14ac:dyDescent="0.2">
      <c r="A28" s="49">
        <v>3500</v>
      </c>
      <c r="B28" s="11" t="s">
        <v>88</v>
      </c>
      <c r="C28" s="15">
        <v>1665446.88</v>
      </c>
      <c r="D28" s="15">
        <v>-191346.5</v>
      </c>
      <c r="E28" s="15">
        <f t="shared" si="0"/>
        <v>1474100.38</v>
      </c>
      <c r="F28" s="15">
        <v>1013983.8</v>
      </c>
      <c r="G28" s="15">
        <v>1013983.8</v>
      </c>
      <c r="H28" s="15">
        <f t="shared" si="1"/>
        <v>460116.57999999984</v>
      </c>
    </row>
    <row r="29" spans="1:8" x14ac:dyDescent="0.2">
      <c r="A29" s="49">
        <v>3600</v>
      </c>
      <c r="B29" s="11" t="s">
        <v>89</v>
      </c>
      <c r="C29" s="15">
        <v>129561.25</v>
      </c>
      <c r="D29" s="15">
        <v>-23550</v>
      </c>
      <c r="E29" s="15">
        <f t="shared" si="0"/>
        <v>106011.25</v>
      </c>
      <c r="F29" s="15">
        <v>65979.520000000004</v>
      </c>
      <c r="G29" s="15">
        <v>65979.520000000004</v>
      </c>
      <c r="H29" s="15">
        <f t="shared" si="1"/>
        <v>40031.729999999996</v>
      </c>
    </row>
    <row r="30" spans="1:8" x14ac:dyDescent="0.2">
      <c r="A30" s="49">
        <v>3700</v>
      </c>
      <c r="B30" s="11" t="s">
        <v>90</v>
      </c>
      <c r="C30" s="15">
        <v>665931.49</v>
      </c>
      <c r="D30" s="15">
        <v>-124600</v>
      </c>
      <c r="E30" s="15">
        <f t="shared" si="0"/>
        <v>541331.49</v>
      </c>
      <c r="F30" s="15">
        <v>300853.90999999997</v>
      </c>
      <c r="G30" s="15">
        <v>300853.90999999997</v>
      </c>
      <c r="H30" s="15">
        <f t="shared" si="1"/>
        <v>240477.58000000002</v>
      </c>
    </row>
    <row r="31" spans="1:8" x14ac:dyDescent="0.2">
      <c r="A31" s="49">
        <v>3800</v>
      </c>
      <c r="B31" s="11" t="s">
        <v>91</v>
      </c>
      <c r="C31" s="15">
        <v>1620661.01</v>
      </c>
      <c r="D31" s="15">
        <v>-832334.59</v>
      </c>
      <c r="E31" s="15">
        <f t="shared" si="0"/>
        <v>788326.42</v>
      </c>
      <c r="F31" s="15">
        <v>756669.06</v>
      </c>
      <c r="G31" s="15">
        <v>756669.06</v>
      </c>
      <c r="H31" s="15">
        <f t="shared" si="1"/>
        <v>31657.359999999986</v>
      </c>
    </row>
    <row r="32" spans="1:8" x14ac:dyDescent="0.2">
      <c r="A32" s="49">
        <v>3900</v>
      </c>
      <c r="B32" s="11" t="s">
        <v>19</v>
      </c>
      <c r="C32" s="15">
        <v>79072.58</v>
      </c>
      <c r="D32" s="15">
        <v>2231.12</v>
      </c>
      <c r="E32" s="15">
        <f t="shared" si="0"/>
        <v>81303.7</v>
      </c>
      <c r="F32" s="15">
        <v>76276</v>
      </c>
      <c r="G32" s="15">
        <v>76276</v>
      </c>
      <c r="H32" s="15">
        <f t="shared" si="1"/>
        <v>5027.6999999999971</v>
      </c>
    </row>
    <row r="33" spans="1:8" x14ac:dyDescent="0.2">
      <c r="A33" s="48" t="s">
        <v>64</v>
      </c>
      <c r="B33" s="7"/>
      <c r="C33" s="15">
        <f>SUM(C34:C42)</f>
        <v>8559491.7699999996</v>
      </c>
      <c r="D33" s="15">
        <f>SUM(D34:D42)</f>
        <v>1911294.89</v>
      </c>
      <c r="E33" s="15">
        <f t="shared" si="0"/>
        <v>10470786.66</v>
      </c>
      <c r="F33" s="15">
        <f>SUM(F34:F42)</f>
        <v>7988206.5499999998</v>
      </c>
      <c r="G33" s="15">
        <f>SUM(G34:G42)</f>
        <v>7988206.5499999998</v>
      </c>
      <c r="H33" s="15">
        <f t="shared" si="1"/>
        <v>2482580.1100000003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3840000</v>
      </c>
      <c r="D35" s="15">
        <v>-1505244.76</v>
      </c>
      <c r="E35" s="15">
        <f t="shared" si="0"/>
        <v>2334755.2400000002</v>
      </c>
      <c r="F35" s="15">
        <v>2016173.88</v>
      </c>
      <c r="G35" s="15">
        <v>2016173.88</v>
      </c>
      <c r="H35" s="15">
        <f t="shared" si="1"/>
        <v>318581.36000000034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4719491.7699999996</v>
      </c>
      <c r="D37" s="15">
        <v>3416539.65</v>
      </c>
      <c r="E37" s="15">
        <f t="shared" si="0"/>
        <v>8136031.4199999999</v>
      </c>
      <c r="F37" s="15">
        <v>5972032.6699999999</v>
      </c>
      <c r="G37" s="15">
        <v>5972032.6699999999</v>
      </c>
      <c r="H37" s="15">
        <f t="shared" si="1"/>
        <v>2163998.75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1092525.8799999999</v>
      </c>
      <c r="D43" s="15">
        <f>SUM(D44:D52)</f>
        <v>-186633.22999999998</v>
      </c>
      <c r="E43" s="15">
        <f t="shared" si="0"/>
        <v>905892.64999999991</v>
      </c>
      <c r="F43" s="15">
        <f>SUM(F44:F52)</f>
        <v>343316.79000000004</v>
      </c>
      <c r="G43" s="15">
        <f>SUM(G44:G52)</f>
        <v>343316.79000000004</v>
      </c>
      <c r="H43" s="15">
        <f t="shared" si="1"/>
        <v>562575.85999999987</v>
      </c>
    </row>
    <row r="44" spans="1:8" x14ac:dyDescent="0.2">
      <c r="A44" s="49">
        <v>5100</v>
      </c>
      <c r="B44" s="11" t="s">
        <v>99</v>
      </c>
      <c r="C44" s="15">
        <v>515195.88</v>
      </c>
      <c r="D44" s="15">
        <v>-1976.7</v>
      </c>
      <c r="E44" s="15">
        <f t="shared" si="0"/>
        <v>513219.18</v>
      </c>
      <c r="F44" s="15">
        <v>253975.32</v>
      </c>
      <c r="G44" s="15">
        <v>253975.32</v>
      </c>
      <c r="H44" s="15">
        <f t="shared" si="1"/>
        <v>259243.86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89341.47</v>
      </c>
      <c r="E46" s="15">
        <f t="shared" si="0"/>
        <v>89341.47</v>
      </c>
      <c r="F46" s="15">
        <v>89341.47</v>
      </c>
      <c r="G46" s="15">
        <v>89341.47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435600</v>
      </c>
      <c r="D47" s="15">
        <v>-135600</v>
      </c>
      <c r="E47" s="15">
        <f t="shared" si="0"/>
        <v>300000</v>
      </c>
      <c r="F47" s="15">
        <v>0</v>
      </c>
      <c r="G47" s="15">
        <v>0</v>
      </c>
      <c r="H47" s="15">
        <f t="shared" si="1"/>
        <v>300000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7000</v>
      </c>
      <c r="D49" s="15">
        <v>-3668</v>
      </c>
      <c r="E49" s="15">
        <f t="shared" si="0"/>
        <v>3332</v>
      </c>
      <c r="F49" s="15">
        <v>0</v>
      </c>
      <c r="G49" s="15">
        <v>0</v>
      </c>
      <c r="H49" s="15">
        <f t="shared" si="1"/>
        <v>3332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113250</v>
      </c>
      <c r="D51" s="15">
        <v>-113250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21480</v>
      </c>
      <c r="D52" s="15">
        <v>-21480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41250892.100000001</v>
      </c>
      <c r="D53" s="15">
        <f>SUM(D54:D56)</f>
        <v>35015427.059999995</v>
      </c>
      <c r="E53" s="15">
        <f t="shared" si="0"/>
        <v>76266319.159999996</v>
      </c>
      <c r="F53" s="15">
        <f>SUM(F54:F56)</f>
        <v>7129081.9499999993</v>
      </c>
      <c r="G53" s="15">
        <f>SUM(G54:G56)</f>
        <v>7129081.9499999993</v>
      </c>
      <c r="H53" s="15">
        <f t="shared" si="1"/>
        <v>69137237.209999993</v>
      </c>
    </row>
    <row r="54" spans="1:8" x14ac:dyDescent="0.2">
      <c r="A54" s="49">
        <v>6100</v>
      </c>
      <c r="B54" s="11" t="s">
        <v>108</v>
      </c>
      <c r="C54" s="15">
        <v>41170892.100000001</v>
      </c>
      <c r="D54" s="15">
        <v>33391902.359999999</v>
      </c>
      <c r="E54" s="15">
        <f t="shared" si="0"/>
        <v>74562794.460000008</v>
      </c>
      <c r="F54" s="15">
        <v>6876475.9299999997</v>
      </c>
      <c r="G54" s="15">
        <v>6876475.9299999997</v>
      </c>
      <c r="H54" s="15">
        <f t="shared" si="1"/>
        <v>67686318.530000001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1422818.8</v>
      </c>
      <c r="E55" s="15">
        <f t="shared" si="0"/>
        <v>1422818.8</v>
      </c>
      <c r="F55" s="15">
        <v>0</v>
      </c>
      <c r="G55" s="15">
        <v>0</v>
      </c>
      <c r="H55" s="15">
        <f t="shared" si="1"/>
        <v>1422818.8</v>
      </c>
    </row>
    <row r="56" spans="1:8" x14ac:dyDescent="0.2">
      <c r="A56" s="49">
        <v>6300</v>
      </c>
      <c r="B56" s="11" t="s">
        <v>110</v>
      </c>
      <c r="C56" s="15">
        <v>80000</v>
      </c>
      <c r="D56" s="15">
        <v>200705.9</v>
      </c>
      <c r="E56" s="15">
        <f t="shared" si="0"/>
        <v>280705.90000000002</v>
      </c>
      <c r="F56" s="15">
        <v>252606.02</v>
      </c>
      <c r="G56" s="15">
        <v>252606.02</v>
      </c>
      <c r="H56" s="15">
        <f t="shared" si="1"/>
        <v>28099.880000000034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86580730.690000013</v>
      </c>
      <c r="D77" s="17">
        <f t="shared" si="4"/>
        <v>37654852.309999995</v>
      </c>
      <c r="E77" s="17">
        <f t="shared" si="4"/>
        <v>124235583</v>
      </c>
      <c r="F77" s="17">
        <f t="shared" si="4"/>
        <v>33560611.149999999</v>
      </c>
      <c r="G77" s="17">
        <f t="shared" si="4"/>
        <v>33560611.149999999</v>
      </c>
      <c r="H77" s="17">
        <f t="shared" si="4"/>
        <v>90674971.849999994</v>
      </c>
    </row>
    <row r="84" spans="1:7" x14ac:dyDescent="0.2">
      <c r="A84" s="64"/>
      <c r="B84" s="65" t="s">
        <v>151</v>
      </c>
      <c r="C84" s="66"/>
      <c r="D84" s="67"/>
      <c r="E84" s="67"/>
      <c r="F84" s="63" t="s">
        <v>152</v>
      </c>
      <c r="G84" s="63"/>
    </row>
    <row r="85" spans="1:7" x14ac:dyDescent="0.2">
      <c r="A85" s="64"/>
      <c r="B85" s="65" t="s">
        <v>153</v>
      </c>
      <c r="C85" s="66"/>
      <c r="D85" s="67"/>
      <c r="E85" s="64"/>
      <c r="F85" s="63" t="s">
        <v>154</v>
      </c>
      <c r="G85" s="63"/>
    </row>
  </sheetData>
  <sheetProtection formatCells="0" formatColumns="0" formatRows="0" autoFilter="0"/>
  <mergeCells count="6">
    <mergeCell ref="A1:H1"/>
    <mergeCell ref="C2:G2"/>
    <mergeCell ref="H2:H3"/>
    <mergeCell ref="A2:B4"/>
    <mergeCell ref="F85:G85"/>
    <mergeCell ref="F84:G8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Normal="100" workbookViewId="0">
      <selection activeCell="D34" sqref="D34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44237312.710000001</v>
      </c>
      <c r="D6" s="50">
        <v>2826058.48</v>
      </c>
      <c r="E6" s="50">
        <f>C6+D6</f>
        <v>47063371.189999998</v>
      </c>
      <c r="F6" s="50">
        <v>26088212.41</v>
      </c>
      <c r="G6" s="50">
        <v>26088212.41</v>
      </c>
      <c r="H6" s="50">
        <f>E6-F6</f>
        <v>20975158.779999997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42343417.979999997</v>
      </c>
      <c r="D8" s="50">
        <v>34828793.829999998</v>
      </c>
      <c r="E8" s="50">
        <f>C8+D8</f>
        <v>77172211.810000002</v>
      </c>
      <c r="F8" s="50">
        <v>7472398.7400000002</v>
      </c>
      <c r="G8" s="50">
        <v>7472398.7400000002</v>
      </c>
      <c r="H8" s="50">
        <f>E8-F8</f>
        <v>69699813.070000008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86580730.689999998</v>
      </c>
      <c r="D16" s="17">
        <f>SUM(D6+D8+D10+D12+D14)</f>
        <v>37654852.309999995</v>
      </c>
      <c r="E16" s="17">
        <f>SUM(E6+E8+E10+E12+E14)</f>
        <v>124235583</v>
      </c>
      <c r="F16" s="17">
        <f t="shared" ref="F16:H16" si="0">SUM(F6+F8+F10+F12+F14)</f>
        <v>33560611.149999999</v>
      </c>
      <c r="G16" s="17">
        <f t="shared" si="0"/>
        <v>33560611.149999999</v>
      </c>
      <c r="H16" s="17">
        <f t="shared" si="0"/>
        <v>90674971.850000009</v>
      </c>
    </row>
    <row r="25" spans="1:8" x14ac:dyDescent="0.2">
      <c r="A25" s="68"/>
      <c r="B25" s="70" t="s">
        <v>151</v>
      </c>
      <c r="C25" s="71"/>
      <c r="D25" s="72"/>
      <c r="E25" s="72"/>
      <c r="F25" s="63" t="s">
        <v>152</v>
      </c>
      <c r="G25" s="63"/>
      <c r="H25" s="69"/>
    </row>
    <row r="26" spans="1:8" x14ac:dyDescent="0.2">
      <c r="A26" s="68"/>
      <c r="B26" s="70" t="s">
        <v>153</v>
      </c>
      <c r="C26" s="71"/>
      <c r="D26" s="72"/>
      <c r="E26" s="68"/>
      <c r="F26" s="63" t="s">
        <v>154</v>
      </c>
      <c r="G26" s="63"/>
      <c r="H26" s="69"/>
    </row>
  </sheetData>
  <sheetProtection formatCells="0" formatColumns="0" formatRows="0" autoFilter="0"/>
  <mergeCells count="6">
    <mergeCell ref="A1:H1"/>
    <mergeCell ref="C2:G2"/>
    <mergeCell ref="H2:H3"/>
    <mergeCell ref="A2:B4"/>
    <mergeCell ref="F26:G26"/>
    <mergeCell ref="F25:G25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showGridLines="0" topLeftCell="A40" workbookViewId="0">
      <selection activeCell="B76" sqref="B7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147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2909427.36</v>
      </c>
      <c r="D7" s="15">
        <v>155856.17000000001</v>
      </c>
      <c r="E7" s="15">
        <f>C7+D7</f>
        <v>3065283.53</v>
      </c>
      <c r="F7" s="15">
        <v>1302604.32</v>
      </c>
      <c r="G7" s="15">
        <v>1302604.32</v>
      </c>
      <c r="H7" s="15">
        <f>E7-F7</f>
        <v>1762679.2099999997</v>
      </c>
    </row>
    <row r="8" spans="1:8" x14ac:dyDescent="0.2">
      <c r="A8" s="4" t="s">
        <v>131</v>
      </c>
      <c r="B8" s="22"/>
      <c r="C8" s="15">
        <v>10837159.890000001</v>
      </c>
      <c r="D8" s="15">
        <v>197251.23</v>
      </c>
      <c r="E8" s="15">
        <f t="shared" ref="E8:E13" si="0">C8+D8</f>
        <v>11034411.120000001</v>
      </c>
      <c r="F8" s="15">
        <v>9599580.5500000007</v>
      </c>
      <c r="G8" s="15">
        <v>9599580.5500000007</v>
      </c>
      <c r="H8" s="15">
        <f t="shared" ref="H8:H13" si="1">E8-F8</f>
        <v>1434830.5700000003</v>
      </c>
    </row>
    <row r="9" spans="1:8" x14ac:dyDescent="0.2">
      <c r="A9" s="4" t="s">
        <v>132</v>
      </c>
      <c r="B9" s="22"/>
      <c r="C9" s="15">
        <v>464015.58</v>
      </c>
      <c r="D9" s="15">
        <v>13507.81</v>
      </c>
      <c r="E9" s="15">
        <f t="shared" si="0"/>
        <v>477523.39</v>
      </c>
      <c r="F9" s="15">
        <v>172061.3</v>
      </c>
      <c r="G9" s="15">
        <v>172061.3</v>
      </c>
      <c r="H9" s="15">
        <f t="shared" si="1"/>
        <v>305462.09000000003</v>
      </c>
    </row>
    <row r="10" spans="1:8" x14ac:dyDescent="0.2">
      <c r="A10" s="4" t="s">
        <v>133</v>
      </c>
      <c r="B10" s="22"/>
      <c r="C10" s="15">
        <v>1309084.42</v>
      </c>
      <c r="D10" s="15">
        <v>-239211.94</v>
      </c>
      <c r="E10" s="15">
        <f t="shared" si="0"/>
        <v>1069872.48</v>
      </c>
      <c r="F10" s="15">
        <v>444649.75</v>
      </c>
      <c r="G10" s="15">
        <v>444649.75</v>
      </c>
      <c r="H10" s="15">
        <f t="shared" si="1"/>
        <v>625222.73</v>
      </c>
    </row>
    <row r="11" spans="1:8" x14ac:dyDescent="0.2">
      <c r="A11" s="4" t="s">
        <v>134</v>
      </c>
      <c r="B11" s="22"/>
      <c r="C11" s="15">
        <v>1864054.98</v>
      </c>
      <c r="D11" s="15">
        <v>-186757.46</v>
      </c>
      <c r="E11" s="15">
        <f t="shared" si="0"/>
        <v>1677297.52</v>
      </c>
      <c r="F11" s="15">
        <v>691619.83999999997</v>
      </c>
      <c r="G11" s="15">
        <v>691619.83999999997</v>
      </c>
      <c r="H11" s="15">
        <f t="shared" si="1"/>
        <v>985677.68</v>
      </c>
    </row>
    <row r="12" spans="1:8" x14ac:dyDescent="0.2">
      <c r="A12" s="4" t="s">
        <v>135</v>
      </c>
      <c r="B12" s="22"/>
      <c r="C12" s="15">
        <v>1502812.03</v>
      </c>
      <c r="D12" s="15">
        <v>-48344</v>
      </c>
      <c r="E12" s="15">
        <f t="shared" si="0"/>
        <v>1454468.03</v>
      </c>
      <c r="F12" s="15">
        <v>766909.15</v>
      </c>
      <c r="G12" s="15">
        <v>766909.15</v>
      </c>
      <c r="H12" s="15">
        <f t="shared" si="1"/>
        <v>687558.88</v>
      </c>
    </row>
    <row r="13" spans="1:8" x14ac:dyDescent="0.2">
      <c r="A13" s="4" t="s">
        <v>136</v>
      </c>
      <c r="B13" s="22"/>
      <c r="C13" s="15">
        <v>1065307.6100000001</v>
      </c>
      <c r="D13" s="15">
        <v>-27555.09</v>
      </c>
      <c r="E13" s="15">
        <f t="shared" si="0"/>
        <v>1037752.5200000001</v>
      </c>
      <c r="F13" s="15">
        <v>396452.98</v>
      </c>
      <c r="G13" s="15">
        <v>396452.98</v>
      </c>
      <c r="H13" s="15">
        <f t="shared" si="1"/>
        <v>641299.54000000015</v>
      </c>
    </row>
    <row r="14" spans="1:8" x14ac:dyDescent="0.2">
      <c r="A14" s="4" t="s">
        <v>137</v>
      </c>
      <c r="B14" s="22"/>
      <c r="C14" s="15">
        <v>305132.84999999998</v>
      </c>
      <c r="D14" s="15">
        <v>14102.93</v>
      </c>
      <c r="E14" s="15">
        <f t="shared" ref="E14" si="2">C14+D14</f>
        <v>319235.77999999997</v>
      </c>
      <c r="F14" s="15">
        <v>147004.92000000001</v>
      </c>
      <c r="G14" s="15">
        <v>147004.92000000001</v>
      </c>
      <c r="H14" s="15">
        <f t="shared" ref="H14" si="3">E14-F14</f>
        <v>172230.85999999996</v>
      </c>
    </row>
    <row r="15" spans="1:8" x14ac:dyDescent="0.2">
      <c r="A15" s="4" t="s">
        <v>138</v>
      </c>
      <c r="B15" s="22"/>
      <c r="C15" s="15">
        <v>518830.72</v>
      </c>
      <c r="D15" s="15">
        <v>-5650.51</v>
      </c>
      <c r="E15" s="15">
        <f t="shared" ref="E15" si="4">C15+D15</f>
        <v>513180.20999999996</v>
      </c>
      <c r="F15" s="15">
        <v>194315.59</v>
      </c>
      <c r="G15" s="15">
        <v>194315.59</v>
      </c>
      <c r="H15" s="15">
        <f t="shared" ref="H15" si="5">E15-F15</f>
        <v>318864.62</v>
      </c>
    </row>
    <row r="16" spans="1:8" x14ac:dyDescent="0.2">
      <c r="A16" s="4" t="s">
        <v>139</v>
      </c>
      <c r="B16" s="22"/>
      <c r="C16" s="15">
        <v>14655642.73</v>
      </c>
      <c r="D16" s="15">
        <v>1063507.6599999999</v>
      </c>
      <c r="E16" s="15">
        <f t="shared" ref="E16" si="6">C16+D16</f>
        <v>15719150.390000001</v>
      </c>
      <c r="F16" s="15">
        <v>8907422.8000000007</v>
      </c>
      <c r="G16" s="15">
        <v>8907422.8000000007</v>
      </c>
      <c r="H16" s="15">
        <f t="shared" ref="H16" si="7">E16-F16</f>
        <v>6811727.5899999999</v>
      </c>
    </row>
    <row r="17" spans="1:8" x14ac:dyDescent="0.2">
      <c r="A17" s="4" t="s">
        <v>140</v>
      </c>
      <c r="B17" s="22"/>
      <c r="C17" s="15">
        <v>447045.44</v>
      </c>
      <c r="D17" s="15">
        <v>-12792.87</v>
      </c>
      <c r="E17" s="15">
        <f t="shared" ref="E17" si="8">C17+D17</f>
        <v>434252.57</v>
      </c>
      <c r="F17" s="15">
        <v>191295.11</v>
      </c>
      <c r="G17" s="15">
        <v>191295.11</v>
      </c>
      <c r="H17" s="15">
        <f t="shared" ref="H17" si="9">E17-F17</f>
        <v>242957.46000000002</v>
      </c>
    </row>
    <row r="18" spans="1:8" x14ac:dyDescent="0.2">
      <c r="A18" s="4" t="s">
        <v>141</v>
      </c>
      <c r="B18" s="22"/>
      <c r="C18" s="15">
        <v>1565473.93</v>
      </c>
      <c r="D18" s="15">
        <v>659174.02</v>
      </c>
      <c r="E18" s="15">
        <f t="shared" ref="E18" si="10">C18+D18</f>
        <v>2224647.9500000002</v>
      </c>
      <c r="F18" s="15">
        <v>681770.48</v>
      </c>
      <c r="G18" s="15">
        <v>681770.48</v>
      </c>
      <c r="H18" s="15">
        <f t="shared" ref="H18" si="11">E18-F18</f>
        <v>1542877.4700000002</v>
      </c>
    </row>
    <row r="19" spans="1:8" x14ac:dyDescent="0.2">
      <c r="A19" s="4" t="s">
        <v>142</v>
      </c>
      <c r="B19" s="22"/>
      <c r="C19" s="15">
        <v>44287289.509999998</v>
      </c>
      <c r="D19" s="15">
        <v>34976249.380000003</v>
      </c>
      <c r="E19" s="15">
        <f t="shared" ref="E19" si="12">C19+D19</f>
        <v>79263538.890000001</v>
      </c>
      <c r="F19" s="15">
        <v>8189736.5199999996</v>
      </c>
      <c r="G19" s="15">
        <v>8189736.5199999996</v>
      </c>
      <c r="H19" s="15">
        <f t="shared" ref="H19" si="13">E19-F19</f>
        <v>71073802.370000005</v>
      </c>
    </row>
    <row r="20" spans="1:8" x14ac:dyDescent="0.2">
      <c r="A20" s="4" t="s">
        <v>143</v>
      </c>
      <c r="B20" s="22"/>
      <c r="C20" s="15">
        <v>661591.84</v>
      </c>
      <c r="D20" s="15">
        <v>-9410.11</v>
      </c>
      <c r="E20" s="15">
        <f t="shared" ref="E20" si="14">C20+D20</f>
        <v>652181.73</v>
      </c>
      <c r="F20" s="15">
        <v>213038.18</v>
      </c>
      <c r="G20" s="15">
        <v>213038.18</v>
      </c>
      <c r="H20" s="15">
        <f t="shared" ref="H20" si="15">E20-F20</f>
        <v>439143.55</v>
      </c>
    </row>
    <row r="21" spans="1:8" x14ac:dyDescent="0.2">
      <c r="A21" s="4" t="s">
        <v>144</v>
      </c>
      <c r="B21" s="22"/>
      <c r="C21" s="15">
        <v>1321275.25</v>
      </c>
      <c r="D21" s="15">
        <v>134970.63</v>
      </c>
      <c r="E21" s="15">
        <f t="shared" ref="E21" si="16">C21+D21</f>
        <v>1456245.88</v>
      </c>
      <c r="F21" s="15">
        <v>363150.56</v>
      </c>
      <c r="G21" s="15">
        <v>363150.56</v>
      </c>
      <c r="H21" s="15">
        <f t="shared" ref="H21" si="17">E21-F21</f>
        <v>1093095.3199999998</v>
      </c>
    </row>
    <row r="22" spans="1:8" x14ac:dyDescent="0.2">
      <c r="A22" s="4" t="s">
        <v>145</v>
      </c>
      <c r="B22" s="22"/>
      <c r="C22" s="15">
        <v>2552275.06</v>
      </c>
      <c r="D22" s="15">
        <v>646251.93999999994</v>
      </c>
      <c r="E22" s="15">
        <f t="shared" ref="E22" si="18">C22+D22</f>
        <v>3198527</v>
      </c>
      <c r="F22" s="15">
        <v>1194024.73</v>
      </c>
      <c r="G22" s="15">
        <v>1194024.73</v>
      </c>
      <c r="H22" s="15">
        <f t="shared" ref="H22" si="19">E22-F22</f>
        <v>2004502.27</v>
      </c>
    </row>
    <row r="23" spans="1:8" x14ac:dyDescent="0.2">
      <c r="A23" s="4" t="s">
        <v>146</v>
      </c>
      <c r="B23" s="22"/>
      <c r="C23" s="15">
        <v>314311.49</v>
      </c>
      <c r="D23" s="15">
        <v>323702.52</v>
      </c>
      <c r="E23" s="15">
        <f t="shared" ref="E23" si="20">C23+D23</f>
        <v>638014.01</v>
      </c>
      <c r="F23" s="15">
        <v>104974.37</v>
      </c>
      <c r="G23" s="15">
        <v>104974.37</v>
      </c>
      <c r="H23" s="15">
        <f t="shared" ref="H23" si="21">E23-F23</f>
        <v>533039.64</v>
      </c>
    </row>
    <row r="24" spans="1:8" x14ac:dyDescent="0.2">
      <c r="A24" s="4"/>
      <c r="B24" s="22"/>
      <c r="C24" s="15"/>
      <c r="D24" s="15"/>
      <c r="E24" s="15"/>
      <c r="F24" s="15"/>
      <c r="G24" s="15"/>
      <c r="H24" s="15"/>
    </row>
    <row r="25" spans="1:8" x14ac:dyDescent="0.2">
      <c r="A25" s="4"/>
      <c r="B25" s="25"/>
      <c r="C25" s="16"/>
      <c r="D25" s="16"/>
      <c r="E25" s="16"/>
      <c r="F25" s="16"/>
      <c r="G25" s="16"/>
      <c r="H25" s="16"/>
    </row>
    <row r="26" spans="1:8" x14ac:dyDescent="0.2">
      <c r="A26" s="26"/>
      <c r="B26" s="47" t="s">
        <v>53</v>
      </c>
      <c r="C26" s="23">
        <f t="shared" ref="C26:H26" si="22">SUM(C7:C25)</f>
        <v>86580730.689999998</v>
      </c>
      <c r="D26" s="23">
        <f t="shared" si="22"/>
        <v>37654852.31000001</v>
      </c>
      <c r="E26" s="23">
        <f t="shared" si="22"/>
        <v>124235583.00000001</v>
      </c>
      <c r="F26" s="23">
        <f t="shared" si="22"/>
        <v>33560611.149999999</v>
      </c>
      <c r="G26" s="23">
        <f t="shared" si="22"/>
        <v>33560611.149999999</v>
      </c>
      <c r="H26" s="23">
        <f t="shared" si="22"/>
        <v>90674971.849999994</v>
      </c>
    </row>
    <row r="29" spans="1:8" ht="45" customHeight="1" x14ac:dyDescent="0.2">
      <c r="A29" s="52" t="s">
        <v>148</v>
      </c>
      <c r="B29" s="53"/>
      <c r="C29" s="53"/>
      <c r="D29" s="53"/>
      <c r="E29" s="53"/>
      <c r="F29" s="53"/>
      <c r="G29" s="53"/>
      <c r="H29" s="54"/>
    </row>
    <row r="31" spans="1:8" x14ac:dyDescent="0.2">
      <c r="A31" s="57" t="s">
        <v>54</v>
      </c>
      <c r="B31" s="58"/>
      <c r="C31" s="52" t="s">
        <v>60</v>
      </c>
      <c r="D31" s="53"/>
      <c r="E31" s="53"/>
      <c r="F31" s="53"/>
      <c r="G31" s="54"/>
      <c r="H31" s="55" t="s">
        <v>59</v>
      </c>
    </row>
    <row r="32" spans="1:8" ht="22.5" x14ac:dyDescent="0.2">
      <c r="A32" s="59"/>
      <c r="B32" s="60"/>
      <c r="C32" s="9" t="s">
        <v>55</v>
      </c>
      <c r="D32" s="9" t="s">
        <v>125</v>
      </c>
      <c r="E32" s="9" t="s">
        <v>56</v>
      </c>
      <c r="F32" s="9" t="s">
        <v>57</v>
      </c>
      <c r="G32" s="9" t="s">
        <v>58</v>
      </c>
      <c r="H32" s="56"/>
    </row>
    <row r="33" spans="1:8" x14ac:dyDescent="0.2">
      <c r="A33" s="61"/>
      <c r="B33" s="62"/>
      <c r="C33" s="10">
        <v>1</v>
      </c>
      <c r="D33" s="10">
        <v>2</v>
      </c>
      <c r="E33" s="10" t="s">
        <v>126</v>
      </c>
      <c r="F33" s="10">
        <v>4</v>
      </c>
      <c r="G33" s="10">
        <v>5</v>
      </c>
      <c r="H33" s="10" t="s">
        <v>127</v>
      </c>
    </row>
    <row r="34" spans="1:8" x14ac:dyDescent="0.2">
      <c r="A34" s="28"/>
      <c r="B34" s="29"/>
      <c r="C34" s="33"/>
      <c r="D34" s="33"/>
      <c r="E34" s="33"/>
      <c r="F34" s="33"/>
      <c r="G34" s="33"/>
      <c r="H34" s="33"/>
    </row>
    <row r="35" spans="1:8" x14ac:dyDescent="0.2">
      <c r="A35" s="4" t="s">
        <v>8</v>
      </c>
      <c r="B35" s="2"/>
      <c r="C35" s="34">
        <v>0</v>
      </c>
      <c r="D35" s="34">
        <v>0</v>
      </c>
      <c r="E35" s="34">
        <f>C35+D35</f>
        <v>0</v>
      </c>
      <c r="F35" s="34">
        <v>0</v>
      </c>
      <c r="G35" s="34">
        <v>0</v>
      </c>
      <c r="H35" s="34">
        <f>E35-F35</f>
        <v>0</v>
      </c>
    </row>
    <row r="36" spans="1:8" x14ac:dyDescent="0.2">
      <c r="A36" s="4" t="s">
        <v>9</v>
      </c>
      <c r="B36" s="2"/>
      <c r="C36" s="34">
        <v>0</v>
      </c>
      <c r="D36" s="34">
        <v>0</v>
      </c>
      <c r="E36" s="34">
        <f t="shared" ref="E36:E38" si="23">C36+D36</f>
        <v>0</v>
      </c>
      <c r="F36" s="34">
        <v>0</v>
      </c>
      <c r="G36" s="34">
        <v>0</v>
      </c>
      <c r="H36" s="34">
        <f t="shared" ref="H36:H38" si="24">E36-F36</f>
        <v>0</v>
      </c>
    </row>
    <row r="37" spans="1:8" x14ac:dyDescent="0.2">
      <c r="A37" s="4" t="s">
        <v>10</v>
      </c>
      <c r="B37" s="2"/>
      <c r="C37" s="34">
        <v>0</v>
      </c>
      <c r="D37" s="34">
        <v>0</v>
      </c>
      <c r="E37" s="34">
        <f t="shared" si="23"/>
        <v>0</v>
      </c>
      <c r="F37" s="34">
        <v>0</v>
      </c>
      <c r="G37" s="34">
        <v>0</v>
      </c>
      <c r="H37" s="34">
        <f t="shared" si="24"/>
        <v>0</v>
      </c>
    </row>
    <row r="38" spans="1:8" x14ac:dyDescent="0.2">
      <c r="A38" s="4" t="s">
        <v>11</v>
      </c>
      <c r="B38" s="2"/>
      <c r="C38" s="34">
        <v>0</v>
      </c>
      <c r="D38" s="34">
        <v>0</v>
      </c>
      <c r="E38" s="34">
        <f t="shared" si="23"/>
        <v>0</v>
      </c>
      <c r="F38" s="34">
        <v>0</v>
      </c>
      <c r="G38" s="34">
        <v>0</v>
      </c>
      <c r="H38" s="34">
        <f t="shared" si="24"/>
        <v>0</v>
      </c>
    </row>
    <row r="39" spans="1:8" x14ac:dyDescent="0.2">
      <c r="A39" s="4"/>
      <c r="B39" s="2"/>
      <c r="C39" s="35"/>
      <c r="D39" s="35"/>
      <c r="E39" s="35"/>
      <c r="F39" s="35"/>
      <c r="G39" s="35"/>
      <c r="H39" s="35"/>
    </row>
    <row r="40" spans="1:8" x14ac:dyDescent="0.2">
      <c r="A40" s="26"/>
      <c r="B40" s="47" t="s">
        <v>53</v>
      </c>
      <c r="C40" s="23">
        <f>SUM(C35:C39)</f>
        <v>0</v>
      </c>
      <c r="D40" s="23">
        <f>SUM(D35:D39)</f>
        <v>0</v>
      </c>
      <c r="E40" s="23">
        <f>SUM(E35:E38)</f>
        <v>0</v>
      </c>
      <c r="F40" s="23">
        <f>SUM(F35:F38)</f>
        <v>0</v>
      </c>
      <c r="G40" s="23">
        <f>SUM(G35:G38)</f>
        <v>0</v>
      </c>
      <c r="H40" s="23">
        <f>SUM(H35:H38)</f>
        <v>0</v>
      </c>
    </row>
    <row r="43" spans="1:8" ht="45" customHeight="1" x14ac:dyDescent="0.2">
      <c r="A43" s="52" t="s">
        <v>149</v>
      </c>
      <c r="B43" s="53"/>
      <c r="C43" s="53"/>
      <c r="D43" s="53"/>
      <c r="E43" s="53"/>
      <c r="F43" s="53"/>
      <c r="G43" s="53"/>
      <c r="H43" s="54"/>
    </row>
    <row r="44" spans="1:8" x14ac:dyDescent="0.2">
      <c r="A44" s="57" t="s">
        <v>54</v>
      </c>
      <c r="B44" s="58"/>
      <c r="C44" s="52" t="s">
        <v>60</v>
      </c>
      <c r="D44" s="53"/>
      <c r="E44" s="53"/>
      <c r="F44" s="53"/>
      <c r="G44" s="54"/>
      <c r="H44" s="55" t="s">
        <v>59</v>
      </c>
    </row>
    <row r="45" spans="1:8" ht="22.5" x14ac:dyDescent="0.2">
      <c r="A45" s="59"/>
      <c r="B45" s="60"/>
      <c r="C45" s="9" t="s">
        <v>55</v>
      </c>
      <c r="D45" s="9" t="s">
        <v>125</v>
      </c>
      <c r="E45" s="9" t="s">
        <v>56</v>
      </c>
      <c r="F45" s="9" t="s">
        <v>57</v>
      </c>
      <c r="G45" s="9" t="s">
        <v>58</v>
      </c>
      <c r="H45" s="56"/>
    </row>
    <row r="46" spans="1:8" x14ac:dyDescent="0.2">
      <c r="A46" s="61"/>
      <c r="B46" s="62"/>
      <c r="C46" s="10">
        <v>1</v>
      </c>
      <c r="D46" s="10">
        <v>2</v>
      </c>
      <c r="E46" s="10" t="s">
        <v>126</v>
      </c>
      <c r="F46" s="10">
        <v>4</v>
      </c>
      <c r="G46" s="10">
        <v>5</v>
      </c>
      <c r="H46" s="10" t="s">
        <v>127</v>
      </c>
    </row>
    <row r="47" spans="1:8" x14ac:dyDescent="0.2">
      <c r="A47" s="28"/>
      <c r="B47" s="29"/>
      <c r="C47" s="33"/>
      <c r="D47" s="33"/>
      <c r="E47" s="33"/>
      <c r="F47" s="33"/>
      <c r="G47" s="33"/>
      <c r="H47" s="33"/>
    </row>
    <row r="48" spans="1:8" ht="22.5" x14ac:dyDescent="0.2">
      <c r="A48" s="4"/>
      <c r="B48" s="31" t="s">
        <v>13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12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14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ht="22.5" x14ac:dyDescent="0.2">
      <c r="A54" s="4"/>
      <c r="B54" s="31" t="s">
        <v>26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4"/>
      <c r="B55" s="31"/>
      <c r="C55" s="34"/>
      <c r="D55" s="34"/>
      <c r="E55" s="34"/>
      <c r="F55" s="34"/>
      <c r="G55" s="34"/>
      <c r="H55" s="34"/>
    </row>
    <row r="56" spans="1:8" ht="22.5" x14ac:dyDescent="0.2">
      <c r="A56" s="4"/>
      <c r="B56" s="31" t="s">
        <v>27</v>
      </c>
      <c r="C56" s="34">
        <v>0</v>
      </c>
      <c r="D56" s="34">
        <v>0</v>
      </c>
      <c r="E56" s="34">
        <f>C56+D56</f>
        <v>0</v>
      </c>
      <c r="F56" s="34">
        <v>0</v>
      </c>
      <c r="G56" s="34">
        <v>0</v>
      </c>
      <c r="H56" s="34">
        <f>E56-F56</f>
        <v>0</v>
      </c>
    </row>
    <row r="57" spans="1:8" x14ac:dyDescent="0.2">
      <c r="A57" s="4"/>
      <c r="B57" s="31"/>
      <c r="C57" s="34"/>
      <c r="D57" s="34"/>
      <c r="E57" s="34"/>
      <c r="F57" s="34"/>
      <c r="G57" s="34"/>
      <c r="H57" s="34"/>
    </row>
    <row r="58" spans="1:8" ht="22.5" x14ac:dyDescent="0.2">
      <c r="A58" s="4"/>
      <c r="B58" s="31" t="s">
        <v>34</v>
      </c>
      <c r="C58" s="34">
        <v>0</v>
      </c>
      <c r="D58" s="34">
        <v>0</v>
      </c>
      <c r="E58" s="34">
        <f>C58+D58</f>
        <v>0</v>
      </c>
      <c r="F58" s="34">
        <v>0</v>
      </c>
      <c r="G58" s="34">
        <v>0</v>
      </c>
      <c r="H58" s="34">
        <f>E58-F58</f>
        <v>0</v>
      </c>
    </row>
    <row r="59" spans="1:8" x14ac:dyDescent="0.2">
      <c r="A59" s="4"/>
      <c r="B59" s="31"/>
      <c r="C59" s="34"/>
      <c r="D59" s="34"/>
      <c r="E59" s="34"/>
      <c r="F59" s="34"/>
      <c r="G59" s="34"/>
      <c r="H59" s="34"/>
    </row>
    <row r="60" spans="1:8" x14ac:dyDescent="0.2">
      <c r="A60" s="4"/>
      <c r="B60" s="31" t="s">
        <v>15</v>
      </c>
      <c r="C60" s="34">
        <v>0</v>
      </c>
      <c r="D60" s="34">
        <v>0</v>
      </c>
      <c r="E60" s="34">
        <f>C60+D60</f>
        <v>0</v>
      </c>
      <c r="F60" s="34">
        <v>0</v>
      </c>
      <c r="G60" s="34">
        <v>0</v>
      </c>
      <c r="H60" s="34">
        <f>E60-F60</f>
        <v>0</v>
      </c>
    </row>
    <row r="61" spans="1:8" x14ac:dyDescent="0.2">
      <c r="A61" s="30"/>
      <c r="B61" s="32"/>
      <c r="C61" s="35"/>
      <c r="D61" s="35"/>
      <c r="E61" s="35"/>
      <c r="F61" s="35"/>
      <c r="G61" s="35"/>
      <c r="H61" s="35"/>
    </row>
    <row r="62" spans="1:8" x14ac:dyDescent="0.2">
      <c r="A62" s="26"/>
      <c r="B62" s="47" t="s">
        <v>53</v>
      </c>
      <c r="C62" s="23">
        <f t="shared" ref="C62:H62" si="25">SUM(C48:C60)</f>
        <v>0</v>
      </c>
      <c r="D62" s="23">
        <f t="shared" si="25"/>
        <v>0</v>
      </c>
      <c r="E62" s="23">
        <f t="shared" si="25"/>
        <v>0</v>
      </c>
      <c r="F62" s="23">
        <f t="shared" si="25"/>
        <v>0</v>
      </c>
      <c r="G62" s="23">
        <f t="shared" si="25"/>
        <v>0</v>
      </c>
      <c r="H62" s="23">
        <f t="shared" si="25"/>
        <v>0</v>
      </c>
    </row>
    <row r="70" spans="1:8" x14ac:dyDescent="0.2">
      <c r="A70" s="73"/>
      <c r="B70" s="75" t="s">
        <v>151</v>
      </c>
      <c r="C70" s="76"/>
      <c r="D70" s="77"/>
      <c r="E70" s="77"/>
      <c r="F70" s="63" t="s">
        <v>152</v>
      </c>
      <c r="G70" s="63"/>
      <c r="H70" s="74"/>
    </row>
    <row r="71" spans="1:8" x14ac:dyDescent="0.2">
      <c r="A71" s="73"/>
      <c r="B71" s="75" t="s">
        <v>153</v>
      </c>
      <c r="C71" s="76"/>
      <c r="D71" s="77"/>
      <c r="E71" s="73"/>
      <c r="F71" s="63" t="s">
        <v>154</v>
      </c>
      <c r="G71" s="63"/>
      <c r="H71" s="74"/>
    </row>
  </sheetData>
  <sheetProtection formatCells="0" formatColumns="0" formatRows="0" insertRows="0" deleteRows="0" autoFilter="0"/>
  <mergeCells count="14">
    <mergeCell ref="F70:G70"/>
    <mergeCell ref="F71:G71"/>
    <mergeCell ref="A1:H1"/>
    <mergeCell ref="A3:B5"/>
    <mergeCell ref="A29:H29"/>
    <mergeCell ref="A31:B33"/>
    <mergeCell ref="C3:G3"/>
    <mergeCell ref="H3:H4"/>
    <mergeCell ref="A43:H43"/>
    <mergeCell ref="A44:B46"/>
    <mergeCell ref="C44:G44"/>
    <mergeCell ref="H44:H45"/>
    <mergeCell ref="C31:G31"/>
    <mergeCell ref="H31:H3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>
      <selection activeCell="M18" sqref="M18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150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35878513.609999999</v>
      </c>
      <c r="D6" s="15">
        <f t="shared" si="0"/>
        <v>923913.92999999993</v>
      </c>
      <c r="E6" s="15">
        <f t="shared" si="0"/>
        <v>36802427.539999999</v>
      </c>
      <c r="F6" s="15">
        <f t="shared" si="0"/>
        <v>22813916.310000002</v>
      </c>
      <c r="G6" s="15">
        <f t="shared" si="0"/>
        <v>22813916.310000002</v>
      </c>
      <c r="H6" s="15">
        <f t="shared" si="0"/>
        <v>13988511.23</v>
      </c>
    </row>
    <row r="7" spans="1:8" x14ac:dyDescent="0.2">
      <c r="A7" s="38"/>
      <c r="B7" s="42" t="s">
        <v>42</v>
      </c>
      <c r="C7" s="15">
        <v>2909427.36</v>
      </c>
      <c r="D7" s="15">
        <v>155856.17000000001</v>
      </c>
      <c r="E7" s="15">
        <f>C7+D7</f>
        <v>3065283.53</v>
      </c>
      <c r="F7" s="15">
        <v>1302604.32</v>
      </c>
      <c r="G7" s="15">
        <v>1302604.32</v>
      </c>
      <c r="H7" s="15">
        <f>E7-F7</f>
        <v>1762679.2099999997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12610259.890000001</v>
      </c>
      <c r="D9" s="15">
        <v>-28452.9</v>
      </c>
      <c r="E9" s="15">
        <f t="shared" si="1"/>
        <v>12581806.99</v>
      </c>
      <c r="F9" s="15">
        <v>10216291.6</v>
      </c>
      <c r="G9" s="15">
        <v>10216291.6</v>
      </c>
      <c r="H9" s="15">
        <f t="shared" si="2"/>
        <v>2365515.3900000006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1864054.98</v>
      </c>
      <c r="D11" s="15">
        <v>-186757.46</v>
      </c>
      <c r="E11" s="15">
        <f t="shared" si="1"/>
        <v>1677297.52</v>
      </c>
      <c r="F11" s="15">
        <v>691619.83999999997</v>
      </c>
      <c r="G11" s="15">
        <v>691619.83999999997</v>
      </c>
      <c r="H11" s="15">
        <f t="shared" si="2"/>
        <v>985677.68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2568119.64</v>
      </c>
      <c r="D13" s="15">
        <v>-75899.09</v>
      </c>
      <c r="E13" s="15">
        <f t="shared" si="1"/>
        <v>2492220.5500000003</v>
      </c>
      <c r="F13" s="15">
        <v>1163362.1299999999</v>
      </c>
      <c r="G13" s="15">
        <v>1163362.1299999999</v>
      </c>
      <c r="H13" s="15">
        <f t="shared" si="2"/>
        <v>1328858.4200000004</v>
      </c>
    </row>
    <row r="14" spans="1:8" x14ac:dyDescent="0.2">
      <c r="A14" s="38"/>
      <c r="B14" s="42" t="s">
        <v>19</v>
      </c>
      <c r="C14" s="15">
        <v>15926651.74</v>
      </c>
      <c r="D14" s="15">
        <v>1059167.21</v>
      </c>
      <c r="E14" s="15">
        <f t="shared" si="1"/>
        <v>16985818.949999999</v>
      </c>
      <c r="F14" s="15">
        <v>9440038.4199999999</v>
      </c>
      <c r="G14" s="15">
        <v>9440038.4199999999</v>
      </c>
      <c r="H14" s="15">
        <f t="shared" si="2"/>
        <v>7545780.5299999993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47835630.530000001</v>
      </c>
      <c r="D16" s="15">
        <f t="shared" si="3"/>
        <v>35760983.920000002</v>
      </c>
      <c r="E16" s="15">
        <f t="shared" si="3"/>
        <v>83596614.450000003</v>
      </c>
      <c r="F16" s="15">
        <f t="shared" si="3"/>
        <v>9447695.7400000002</v>
      </c>
      <c r="G16" s="15">
        <f t="shared" si="3"/>
        <v>9447695.7400000002</v>
      </c>
      <c r="H16" s="15">
        <f t="shared" si="3"/>
        <v>74148918.710000008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46161912.810000002</v>
      </c>
      <c r="D18" s="15">
        <v>35326274.030000001</v>
      </c>
      <c r="E18" s="15">
        <f t="shared" ref="E18:E23" si="5">C18+D18</f>
        <v>81488186.840000004</v>
      </c>
      <c r="F18" s="15">
        <v>8871507</v>
      </c>
      <c r="G18" s="15">
        <v>8871507</v>
      </c>
      <c r="H18" s="15">
        <f t="shared" si="4"/>
        <v>72616679.840000004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1673717.72</v>
      </c>
      <c r="D20" s="15">
        <v>434709.89</v>
      </c>
      <c r="E20" s="15">
        <f t="shared" si="5"/>
        <v>2108427.61</v>
      </c>
      <c r="F20" s="15">
        <v>576188.74</v>
      </c>
      <c r="G20" s="15">
        <v>576188.74</v>
      </c>
      <c r="H20" s="15">
        <f t="shared" si="4"/>
        <v>1532238.8699999999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2866586.55</v>
      </c>
      <c r="D25" s="15">
        <f t="shared" si="6"/>
        <v>969954.46</v>
      </c>
      <c r="E25" s="15">
        <f t="shared" si="6"/>
        <v>3836541.01</v>
      </c>
      <c r="F25" s="15">
        <f t="shared" si="6"/>
        <v>1298999.1000000001</v>
      </c>
      <c r="G25" s="15">
        <f t="shared" si="6"/>
        <v>1298999.1000000001</v>
      </c>
      <c r="H25" s="15">
        <f t="shared" si="6"/>
        <v>2537541.91</v>
      </c>
    </row>
    <row r="26" spans="1:8" x14ac:dyDescent="0.2">
      <c r="A26" s="38"/>
      <c r="B26" s="42" t="s">
        <v>29</v>
      </c>
      <c r="C26" s="15">
        <v>2552275.06</v>
      </c>
      <c r="D26" s="15">
        <v>646251.93999999994</v>
      </c>
      <c r="E26" s="15">
        <f>C26+D26</f>
        <v>3198527</v>
      </c>
      <c r="F26" s="15">
        <v>1194024.73</v>
      </c>
      <c r="G26" s="15">
        <v>1194024.73</v>
      </c>
      <c r="H26" s="15">
        <f t="shared" ref="H26:H34" si="7">E26-F26</f>
        <v>2004502.27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314311.49</v>
      </c>
      <c r="D32" s="15">
        <v>323702.52</v>
      </c>
      <c r="E32" s="15">
        <f t="shared" si="8"/>
        <v>638014.01</v>
      </c>
      <c r="F32" s="15">
        <v>104974.37</v>
      </c>
      <c r="G32" s="15">
        <v>104974.37</v>
      </c>
      <c r="H32" s="15">
        <f t="shared" si="7"/>
        <v>533039.64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86580730.689999998</v>
      </c>
      <c r="D42" s="23">
        <f t="shared" si="12"/>
        <v>37654852.310000002</v>
      </c>
      <c r="E42" s="23">
        <f t="shared" si="12"/>
        <v>124235583</v>
      </c>
      <c r="F42" s="23">
        <f t="shared" si="12"/>
        <v>33560611.150000006</v>
      </c>
      <c r="G42" s="23">
        <f t="shared" si="12"/>
        <v>33560611.150000006</v>
      </c>
      <c r="H42" s="23">
        <f t="shared" si="12"/>
        <v>90674971.850000009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  <row r="51" spans="1:8" x14ac:dyDescent="0.2">
      <c r="A51" s="78"/>
      <c r="B51" s="81" t="s">
        <v>151</v>
      </c>
      <c r="C51" s="82"/>
      <c r="D51" s="83"/>
      <c r="E51" s="83"/>
      <c r="F51" s="63" t="s">
        <v>152</v>
      </c>
      <c r="G51" s="63"/>
      <c r="H51" s="80"/>
    </row>
    <row r="52" spans="1:8" x14ac:dyDescent="0.2">
      <c r="A52" s="78"/>
      <c r="B52" s="81" t="s">
        <v>153</v>
      </c>
      <c r="C52" s="82"/>
      <c r="D52" s="83"/>
      <c r="E52" s="79"/>
      <c r="F52" s="63" t="s">
        <v>154</v>
      </c>
      <c r="G52" s="63"/>
      <c r="H52" s="80"/>
    </row>
  </sheetData>
  <sheetProtection formatCells="0" formatColumns="0" formatRows="0" autoFilter="0"/>
  <mergeCells count="6">
    <mergeCell ref="A1:H1"/>
    <mergeCell ref="A2:B4"/>
    <mergeCell ref="C2:G2"/>
    <mergeCell ref="H2:H3"/>
    <mergeCell ref="F52:G52"/>
    <mergeCell ref="F51:G5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2022-08-09T19:02:16Z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