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SORERIA\Tesoreria 2023\CUENTA PUBLICA 2023\"/>
    </mc:Choice>
  </mc:AlternateContent>
  <bookViews>
    <workbookView xWindow="0" yWindow="0" windowWidth="28800" windowHeight="12135"/>
  </bookViews>
  <sheets>
    <sheet name="EAI" sheetId="4" r:id="rId1"/>
  </sheets>
  <definedNames>
    <definedName name="_xlnm._FilterDatabase" localSheetId="0" hidden="1">EAI!#REF!</definedName>
    <definedName name="_xlnm.Print_Area" localSheetId="0">EAI!$A$1:$G$55</definedName>
  </definedNames>
  <calcPr calcId="152511"/>
  <fileRecoveryPr autoRecover="0"/>
</workbook>
</file>

<file path=xl/calcChain.xml><?xml version="1.0" encoding="utf-8"?>
<calcChain xmlns="http://schemas.openxmlformats.org/spreadsheetml/2006/main">
  <c r="D22" i="4" l="1"/>
  <c r="G22" i="4" l="1"/>
  <c r="E31" i="4"/>
  <c r="F31" i="4"/>
  <c r="C31" i="4"/>
  <c r="F21" i="4"/>
  <c r="E21" i="4"/>
  <c r="C21" i="4"/>
  <c r="B31" i="4"/>
  <c r="B21" i="4"/>
  <c r="G38" i="4" l="1"/>
  <c r="G37" i="4" s="1"/>
  <c r="D38" i="4"/>
  <c r="F37" i="4"/>
  <c r="F39" i="4" s="1"/>
  <c r="E37" i="4"/>
  <c r="E39" i="4" s="1"/>
  <c r="D37" i="4"/>
  <c r="C37" i="4"/>
  <c r="C39" i="4" s="1"/>
  <c r="B37" i="4"/>
  <c r="B39" i="4" s="1"/>
  <c r="G35" i="4"/>
  <c r="D35" i="4"/>
  <c r="G34" i="4"/>
  <c r="D34" i="4"/>
  <c r="G33" i="4"/>
  <c r="D33" i="4"/>
  <c r="G32" i="4"/>
  <c r="D32" i="4"/>
  <c r="G29" i="4"/>
  <c r="D29" i="4"/>
  <c r="G28" i="4"/>
  <c r="D28" i="4"/>
  <c r="G27" i="4"/>
  <c r="D27" i="4"/>
  <c r="G26" i="4"/>
  <c r="D26" i="4"/>
  <c r="G25" i="4"/>
  <c r="D25" i="4"/>
  <c r="G24" i="4"/>
  <c r="D24" i="4"/>
  <c r="G23" i="4"/>
  <c r="D23" i="4"/>
  <c r="F16" i="4"/>
  <c r="E16" i="4"/>
  <c r="C16" i="4"/>
  <c r="B16" i="4"/>
  <c r="G14" i="4"/>
  <c r="D14" i="4"/>
  <c r="G13" i="4"/>
  <c r="D13" i="4"/>
  <c r="G12" i="4"/>
  <c r="D12" i="4"/>
  <c r="G11" i="4"/>
  <c r="D11" i="4"/>
  <c r="G10" i="4"/>
  <c r="D10" i="4"/>
  <c r="G9" i="4"/>
  <c r="D9" i="4"/>
  <c r="G8" i="4"/>
  <c r="D8" i="4"/>
  <c r="G7" i="4"/>
  <c r="D7" i="4"/>
  <c r="G6" i="4"/>
  <c r="D6" i="4"/>
  <c r="G5" i="4"/>
  <c r="D5" i="4"/>
  <c r="G21" i="4" l="1"/>
  <c r="D21" i="4"/>
  <c r="G16" i="4"/>
  <c r="D16" i="4"/>
  <c r="D31" i="4"/>
  <c r="G31" i="4"/>
  <c r="G39" i="4" s="1"/>
  <c r="D39" i="4" l="1"/>
</calcChain>
</file>

<file path=xl/sharedStrings.xml><?xml version="1.0" encoding="utf-8"?>
<sst xmlns="http://schemas.openxmlformats.org/spreadsheetml/2006/main" count="103" uniqueCount="55">
  <si>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</si>
  <si>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</si>
  <si>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</si>
  <si>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</si>
  <si>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</si>
  <si>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</si>
  <si>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</si>
  <si>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</si>
  <si>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</si>
  <si>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</si>
  <si>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</si>
  <si>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</si>
  <si>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</si>
  <si>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</si>
  <si>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</si>
  <si>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</si>
  <si>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</si>
  <si>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</si>
  <si>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</si>
  <si>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</si>
  <si>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</si>
  <si>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</si>
  <si>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</si>
  <si>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</si>
  <si>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</si>
  <si>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</si>
  <si>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</si>
  <si>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</si>
  <si>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</si>
  <si>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</si>
  <si>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</si>
  <si>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</si>
  <si>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</si>
  <si>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</si>
  <si>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</si>
  <si>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</si>
  <si>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</si>
  <si>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</si>
  <si>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</si>
  <si>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</si>
  <si>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</si>
  <si>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</si>
  <si>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</si>
  <si>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</si>
  <si>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</si>
  <si>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</si>
  <si>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</si>
  <si>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</si>
  <si>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</si>
  <si>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“Bajo protesta de decir verdad declaramos que los Estados Financieros y sus notas, son razonablemente correctos y son responsabilidad del emisor”.</t>
  </si>
  <si>
    <t>Municipio de Atarjea, Gto.
Estado Analítico de Ingresos
Del 1 de Enero al 31 de Marzo de 2023</t>
  </si>
  <si>
    <t>Presidente Municipal</t>
  </si>
  <si>
    <t>Tesorero Municipal</t>
  </si>
  <si>
    <t>María Elena Ramos Loyola</t>
  </si>
  <si>
    <t>C.P. Celina López Martínez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</si>
</sst>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4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74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8" applyFont="1" applyFill="1" applyBorder="1" applyAlignment="1" applyProtection="1">
      <alignment horizontal="center" vertical="top"/>
      <protection locked="0"/>
    </xf>
    <xf numFmtId="0" fontId="4" fillId="0" borderId="0" xfId="8" applyFont="1" applyFill="1" applyBorder="1" applyAlignment="1" applyProtection="1">
      <alignment vertical="top"/>
      <protection locked="0"/>
    </xf>
    <xf numFmtId="0" fontId="7" fillId="0" borderId="0" xfId="8" applyFont="1" applyFill="1" applyBorder="1" applyAlignment="1" applyProtection="1">
      <alignment vertical="top"/>
      <protection locked="0"/>
    </xf>
    <xf numFmtId="0" fontId="9" fillId="2" borderId="6" xfId="8" applyFont="1" applyFill="1" applyBorder="1" applyAlignment="1">
      <alignment horizontal="center" vertical="center" wrapText="1"/>
    </xf>
    <xf numFmtId="0" fontId="9" fillId="2" borderId="3" xfId="8" applyFont="1" applyFill="1" applyBorder="1" applyAlignment="1">
      <alignment horizontal="center" vertical="center" wrapText="1"/>
    </xf>
    <xf numFmtId="0" fontId="9" fillId="2" borderId="4" xfId="8" applyFont="1" applyFill="1" applyBorder="1" applyAlignment="1">
      <alignment horizontal="center" vertical="center" wrapText="1"/>
    </xf>
    <xf numFmtId="0" fontId="9" fillId="2" borderId="6" xfId="8" quotePrefix="1" applyFont="1" applyFill="1" applyBorder="1" applyAlignment="1">
      <alignment horizontal="center" vertical="center" wrapText="1"/>
    </xf>
    <xf numFmtId="0" fontId="9" fillId="2" borderId="3" xfId="8" quotePrefix="1" applyFont="1" applyFill="1" applyBorder="1" applyAlignment="1">
      <alignment horizontal="center" vertical="center" wrapText="1"/>
    </xf>
    <xf numFmtId="0" fontId="9" fillId="0" borderId="5" xfId="8" applyFont="1" applyFill="1" applyBorder="1" applyAlignment="1" applyProtection="1">
      <alignment horizontal="left" vertical="top" indent="3"/>
      <protection locked="0"/>
    </xf>
    <xf numFmtId="4" fontId="8" fillId="0" borderId="5" xfId="8" applyNumberFormat="1" applyFont="1" applyFill="1" applyBorder="1" applyAlignment="1" applyProtection="1">
      <alignment vertical="top"/>
      <protection locked="0"/>
    </xf>
    <xf numFmtId="4" fontId="8" fillId="0" borderId="8" xfId="8" applyNumberFormat="1" applyFont="1" applyFill="1" applyBorder="1" applyAlignment="1" applyProtection="1">
      <alignment vertical="top"/>
      <protection locked="0"/>
    </xf>
    <xf numFmtId="4" fontId="4" fillId="0" borderId="9" xfId="8" applyNumberFormat="1" applyFont="1" applyFill="1" applyBorder="1" applyAlignment="1" applyProtection="1">
      <alignment vertical="top"/>
      <protection locked="0"/>
    </xf>
    <xf numFmtId="0" fontId="8" fillId="0" borderId="0" xfId="8" applyFont="1" applyFill="1" applyBorder="1" applyAlignment="1" applyProtection="1">
      <alignment horizontal="left" vertical="top" wrapText="1"/>
    </xf>
    <xf numFmtId="0" fontId="9" fillId="0" borderId="5" xfId="8" applyFont="1" applyFill="1" applyBorder="1" applyAlignment="1" applyProtection="1">
      <alignment horizontal="center" vertical="top" wrapText="1"/>
    </xf>
    <xf numFmtId="4" fontId="4" fillId="0" borderId="8" xfId="8" applyNumberFormat="1" applyFont="1" applyFill="1" applyBorder="1" applyAlignment="1" applyProtection="1">
      <alignment vertical="top"/>
      <protection locked="0"/>
    </xf>
    <xf numFmtId="4" fontId="4" fillId="0" borderId="10" xfId="8" applyNumberFormat="1" applyFont="1" applyFill="1" applyBorder="1" applyAlignment="1" applyProtection="1">
      <alignment vertical="top"/>
      <protection locked="0"/>
    </xf>
    <xf numFmtId="4" fontId="8" fillId="0" borderId="3" xfId="8" applyNumberFormat="1" applyFont="1" applyFill="1" applyBorder="1" applyAlignment="1" applyProtection="1">
      <alignment vertical="top"/>
      <protection locked="0"/>
    </xf>
    <xf numFmtId="4" fontId="9" fillId="0" borderId="8" xfId="8" applyNumberFormat="1" applyFont="1" applyFill="1" applyBorder="1" applyAlignment="1" applyProtection="1">
      <alignment vertical="top"/>
      <protection locked="0"/>
    </xf>
    <xf numFmtId="4" fontId="8" fillId="0" borderId="10" xfId="8" applyNumberFormat="1" applyFont="1" applyFill="1" applyBorder="1" applyAlignment="1" applyProtection="1">
      <alignment vertical="top"/>
      <protection locked="0"/>
    </xf>
    <xf numFmtId="4" fontId="9" fillId="0" borderId="10" xfId="8" applyNumberFormat="1" applyFont="1" applyFill="1" applyBorder="1" applyAlignment="1" applyProtection="1">
      <alignment vertical="top"/>
      <protection locked="0"/>
    </xf>
    <xf numFmtId="4" fontId="8" fillId="0" borderId="9" xfId="8" applyNumberFormat="1" applyFont="1" applyFill="1" applyBorder="1" applyAlignment="1" applyProtection="1">
      <alignment vertical="top"/>
      <protection locked="0"/>
    </xf>
    <xf numFmtId="0" fontId="8" fillId="0" borderId="7" xfId="8" applyFont="1" applyFill="1" applyBorder="1" applyAlignment="1" applyProtection="1">
      <alignment vertical="top"/>
      <protection locked="0"/>
    </xf>
    <xf numFmtId="4" fontId="8" fillId="0" borderId="7" xfId="8" applyNumberFormat="1" applyFont="1" applyFill="1" applyBorder="1" applyAlignment="1" applyProtection="1">
      <alignment vertical="top"/>
      <protection locked="0"/>
    </xf>
    <xf numFmtId="4" fontId="9" fillId="0" borderId="4" xfId="8" applyNumberFormat="1" applyFont="1" applyFill="1" applyBorder="1" applyAlignment="1" applyProtection="1">
      <alignment vertical="top"/>
      <protection locked="0"/>
    </xf>
    <xf numFmtId="4" fontId="9" fillId="0" borderId="6" xfId="8" applyNumberFormat="1" applyFont="1" applyFill="1" applyBorder="1" applyAlignment="1" applyProtection="1">
      <alignment vertical="top"/>
      <protection locked="0"/>
    </xf>
    <xf numFmtId="4" fontId="8" fillId="0" borderId="1" xfId="8" applyNumberFormat="1" applyFont="1" applyFill="1" applyBorder="1" applyAlignment="1" applyProtection="1">
      <alignment vertical="top"/>
      <protection locked="0"/>
    </xf>
    <xf numFmtId="4" fontId="9" fillId="0" borderId="5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49" fontId="13" fillId="0" borderId="0" xfId="8" applyNumberFormat="1" applyFont="1" applyFill="1" applyBorder="1" applyAlignment="1" applyProtection="1">
      <alignment vertical="top"/>
      <protection locked="0"/>
    </xf>
    <xf numFmtId="0" fontId="0" fillId="0" borderId="0" xfId="0" applyFont="1"/>
    <xf numFmtId="0" fontId="4" fillId="0" borderId="0" xfId="8" applyFont="1" applyFill="1" applyBorder="1" applyAlignment="1" applyProtection="1">
      <alignment horizontal="left" vertical="top" wrapText="1" indent="1"/>
      <protection locked="0"/>
    </xf>
    <xf numFmtId="0" fontId="8" fillId="0" borderId="0" xfId="8" applyFont="1" applyFill="1" applyBorder="1" applyAlignment="1" applyProtection="1">
      <alignment horizontal="left" vertical="top" wrapText="1" indent="1"/>
      <protection locked="0"/>
    </xf>
    <xf numFmtId="0" fontId="9" fillId="0" borderId="2" xfId="8" applyFont="1" applyFill="1" applyBorder="1" applyAlignment="1" applyProtection="1">
      <alignment horizontal="left" vertical="top" indent="1"/>
    </xf>
    <xf numFmtId="0" fontId="8" fillId="0" borderId="0" xfId="8" applyFont="1" applyFill="1" applyBorder="1" applyAlignment="1" applyProtection="1">
      <alignment horizontal="left" vertical="top" wrapText="1" indent="2"/>
    </xf>
    <xf numFmtId="0" fontId="9" fillId="0" borderId="2" xfId="8" applyFont="1" applyFill="1" applyBorder="1" applyAlignment="1" applyProtection="1">
      <alignment horizontal="left" vertical="top" wrapText="1" indent="1"/>
    </xf>
    <xf numFmtId="0" fontId="8" fillId="0" borderId="0" xfId="9" applyFont="1" applyAlignment="1" applyProtection="1">
      <alignment vertical="top" wrapText="1"/>
      <protection locked="0"/>
    </xf>
    <xf numFmtId="4" fontId="8" fillId="0" borderId="0" xfId="9" applyNumberFormat="1" applyFont="1" applyAlignment="1" applyProtection="1">
      <alignment vertical="top"/>
      <protection locked="0"/>
    </xf>
    <xf numFmtId="0" fontId="9" fillId="2" borderId="4" xfId="8" applyFont="1" applyFill="1" applyBorder="1" applyAlignment="1" applyProtection="1">
      <alignment horizontal="center" vertical="center" wrapText="1"/>
      <protection locked="0"/>
    </xf>
    <xf numFmtId="0" fontId="9" fillId="2" borderId="5" xfId="8" applyFont="1" applyFill="1" applyBorder="1" applyAlignment="1" applyProtection="1">
      <alignment horizontal="center" vertical="center" wrapText="1"/>
      <protection locked="0"/>
    </xf>
    <xf numFmtId="0" fontId="9" fillId="2" borderId="6" xfId="8" applyFont="1" applyFill="1" applyBorder="1" applyAlignment="1" applyProtection="1">
      <alignment horizontal="center" vertical="center" wrapText="1"/>
      <protection locked="0"/>
    </xf>
    <xf numFmtId="0" fontId="9" fillId="2" borderId="7" xfId="8" applyFont="1" applyFill="1" applyBorder="1" applyAlignment="1">
      <alignment horizontal="center" vertical="center"/>
    </xf>
    <xf numFmtId="0" fontId="9" fillId="2" borderId="0" xfId="8" applyFont="1" applyFill="1" applyBorder="1" applyAlignment="1">
      <alignment horizontal="center" vertical="center"/>
    </xf>
    <xf numFmtId="0" fontId="9" fillId="2" borderId="11" xfId="8" applyFont="1" applyFill="1" applyBorder="1" applyAlignment="1">
      <alignment horizontal="center" vertical="center"/>
    </xf>
    <xf numFmtId="0" fontId="9" fillId="2" borderId="7" xfId="8" applyFont="1" applyFill="1" applyBorder="1" applyAlignment="1">
      <alignment horizontal="center" vertical="center" wrapText="1"/>
    </xf>
    <xf numFmtId="0" fontId="9" fillId="2" borderId="0" xfId="8" applyFont="1" applyFill="1" applyBorder="1" applyAlignment="1">
      <alignment horizontal="center" vertical="center" wrapText="1"/>
    </xf>
    <xf numFmtId="0" fontId="9" fillId="2" borderId="11" xfId="8" applyFont="1" applyFill="1" applyBorder="1" applyAlignment="1">
      <alignment horizontal="center" vertical="center" wrapText="1"/>
    </xf>
    <xf numFmtId="0" fontId="8" fillId="0" borderId="0" xfId="9" applyFont="1" applyAlignment="1" applyProtection="1">
      <alignment horizontal="center" vertical="top" wrapText="1"/>
      <protection locked="0"/>
    </xf>
    <xf numFmtId="4" fontId="8" fillId="0" borderId="0" xfId="9" applyNumberFormat="1" applyFont="1" applyAlignment="1" applyProtection="1">
      <alignment horizontal="center" vertical="top"/>
      <protection locked="0"/>
    </xf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9" fillId="2" borderId="8" xfId="8" applyFont="1" applyFill="1" applyBorder="1" applyAlignment="1">
      <alignment horizontal="center" vertical="center" wrapText="1"/>
    </xf>
    <xf numFmtId="0" fontId="9" fillId="2" borderId="9" xfId="8" applyFont="1" applyFill="1" applyBorder="1" applyAlignment="1">
      <alignment horizontal="center" vertical="center" wrapText="1"/>
    </xf>
  </cellXfs>
  <cellStyles count="74">
    <cellStyle name="=C:\WINNT\SYSTEM32\COMMAND.COM" xfId="1"/>
    <cellStyle name="Euro" xfId="2"/>
    <cellStyle name="Millares 2" xfId="3"/>
    <cellStyle name="Millares 2 10" xfId="18"/>
    <cellStyle name="Millares 2 2" xfId="4"/>
    <cellStyle name="Millares 2 2 2" xfId="59"/>
    <cellStyle name="Millares 2 2 3" xfId="51"/>
    <cellStyle name="Millares 2 2 4" xfId="67"/>
    <cellStyle name="Millares 2 2 5" xfId="43"/>
    <cellStyle name="Millares 2 2 6" xfId="35"/>
    <cellStyle name="Millares 2 2 7" xfId="27"/>
    <cellStyle name="Millares 2 2 8" xfId="19"/>
    <cellStyle name="Millares 2 3" xfId="5"/>
    <cellStyle name="Millares 2 3 2" xfId="60"/>
    <cellStyle name="Millares 2 3 3" xfId="52"/>
    <cellStyle name="Millares 2 3 4" xfId="68"/>
    <cellStyle name="Millares 2 3 5" xfId="44"/>
    <cellStyle name="Millares 2 3 6" xfId="36"/>
    <cellStyle name="Millares 2 3 7" xfId="28"/>
    <cellStyle name="Millares 2 3 8" xfId="20"/>
    <cellStyle name="Millares 2 4" xfId="58"/>
    <cellStyle name="Millares 2 5" xfId="50"/>
    <cellStyle name="Millares 2 6" xfId="66"/>
    <cellStyle name="Millares 2 7" xfId="42"/>
    <cellStyle name="Millares 2 8" xfId="34"/>
    <cellStyle name="Millares 2 9" xfId="26"/>
    <cellStyle name="Millares 3" xfId="6"/>
    <cellStyle name="Millares 3 2" xfId="61"/>
    <cellStyle name="Millares 3 3" xfId="53"/>
    <cellStyle name="Millares 3 4" xfId="69"/>
    <cellStyle name="Millares 3 5" xfId="45"/>
    <cellStyle name="Millares 3 6" xfId="37"/>
    <cellStyle name="Millares 3 7" xfId="29"/>
    <cellStyle name="Millares 3 8" xfId="21"/>
    <cellStyle name="Moneda 2" xfId="7"/>
    <cellStyle name="Moneda 2 2" xfId="62"/>
    <cellStyle name="Moneda 2 3" xfId="54"/>
    <cellStyle name="Moneda 2 4" xfId="70"/>
    <cellStyle name="Moneda 2 5" xfId="46"/>
    <cellStyle name="Moneda 2 6" xfId="38"/>
    <cellStyle name="Moneda 2 7" xfId="30"/>
    <cellStyle name="Moneda 2 8" xfId="22"/>
    <cellStyle name="Normal" xfId="0" builtinId="0"/>
    <cellStyle name="Normal 2" xfId="8"/>
    <cellStyle name="Normal 2 2" xfId="9"/>
    <cellStyle name="Normal 2 3" xfId="63"/>
    <cellStyle name="Normal 2 4" xfId="55"/>
    <cellStyle name="Normal 2 5" xfId="71"/>
    <cellStyle name="Normal 2 6" xfId="47"/>
    <cellStyle name="Normal 2 7" xfId="39"/>
    <cellStyle name="Normal 2 8" xfId="31"/>
    <cellStyle name="Normal 2 9" xfId="23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Normal 6 2 2" xfId="65"/>
    <cellStyle name="Normal 6 2 3" xfId="57"/>
    <cellStyle name="Normal 6 2 4" xfId="73"/>
    <cellStyle name="Normal 6 2 5" xfId="49"/>
    <cellStyle name="Normal 6 2 6" xfId="41"/>
    <cellStyle name="Normal 6 2 7" xfId="33"/>
    <cellStyle name="Normal 6 2 8" xfId="25"/>
    <cellStyle name="Normal 6 3" xfId="64"/>
    <cellStyle name="Normal 6 4" xfId="56"/>
    <cellStyle name="Normal 6 5" xfId="72"/>
    <cellStyle name="Normal 6 6" xfId="48"/>
    <cellStyle name="Normal 6 7" xfId="40"/>
    <cellStyle name="Normal 6 8" xfId="32"/>
    <cellStyle name="Normal 6 9" xfId="24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1676401</xdr:colOff>
      <xdr:row>0</xdr:row>
      <xdr:rowOff>657225</xdr:rowOff>
    </xdr:to>
    <xdr:pic>
      <xdr:nvPicPr>
        <xdr:cNvPr id="2" name="Imagen 1" descr="C:\Users\Usuario\Downloads\L2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676400" cy="657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6"/>
  <sheetViews>
    <sheetView showGridLines="0" tabSelected="1" view="pageBreakPreview" topLeftCell="A33" zoomScaleNormal="100" zoomScaleSheetLayoutView="100" workbookViewId="0">
      <selection activeCell="A44" sqref="A44:G44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8" s="3" customFormat="1" ht="58.5" customHeight="1" x14ac:dyDescent="0.2">
      <c r="A1" s="39" t="s">
        <v>50</v>
      </c>
      <c r="B1" s="40"/>
      <c r="C1" s="40"/>
      <c r="D1" s="40"/>
      <c r="E1" s="40"/>
      <c r="F1" s="40"/>
      <c r="G1" s="41"/>
    </row>
    <row r="2" spans="1:8" s="3" customFormat="1" x14ac:dyDescent="0.2">
      <c r="A2" s="42" t="s">
        <v>14</v>
      </c>
      <c r="B2" s="40" t="s">
        <v>22</v>
      </c>
      <c r="C2" s="40"/>
      <c r="D2" s="40"/>
      <c r="E2" s="40"/>
      <c r="F2" s="40"/>
      <c r="G2" s="51" t="s">
        <v>19</v>
      </c>
    </row>
    <row r="3" spans="1:8" s="1" customFormat="1" ht="24.95" customHeight="1" x14ac:dyDescent="0.2">
      <c r="A3" s="43"/>
      <c r="B3" s="4" t="s">
        <v>15</v>
      </c>
      <c r="C3" s="5" t="s">
        <v>20</v>
      </c>
      <c r="D3" s="5" t="s">
        <v>16</v>
      </c>
      <c r="E3" s="5" t="s">
        <v>17</v>
      </c>
      <c r="F3" s="6" t="s">
        <v>18</v>
      </c>
      <c r="G3" s="52"/>
    </row>
    <row r="4" spans="1:8" s="1" customFormat="1" x14ac:dyDescent="0.2">
      <c r="A4" s="44"/>
      <c r="B4" s="7" t="s">
        <v>7</v>
      </c>
      <c r="C4" s="8" t="s">
        <v>8</v>
      </c>
      <c r="D4" s="8" t="s">
        <v>9</v>
      </c>
      <c r="E4" s="8" t="s">
        <v>10</v>
      </c>
      <c r="F4" s="8" t="s">
        <v>11</v>
      </c>
      <c r="G4" s="8" t="s">
        <v>12</v>
      </c>
    </row>
    <row r="5" spans="1:8" x14ac:dyDescent="0.2">
      <c r="A5" s="32" t="s">
        <v>0</v>
      </c>
      <c r="B5" s="15">
        <v>84653.5</v>
      </c>
      <c r="C5" s="15">
        <v>0</v>
      </c>
      <c r="D5" s="15">
        <f>B5+C5</f>
        <v>84653.5</v>
      </c>
      <c r="E5" s="15">
        <v>26735</v>
      </c>
      <c r="F5" s="15">
        <v>26735</v>
      </c>
      <c r="G5" s="15">
        <f>F5-B5</f>
        <v>-57918.5</v>
      </c>
      <c r="H5" s="30" t="s">
        <v>37</v>
      </c>
    </row>
    <row r="6" spans="1:8" x14ac:dyDescent="0.2">
      <c r="A6" s="33" t="s">
        <v>1</v>
      </c>
      <c r="B6" s="16">
        <v>0</v>
      </c>
      <c r="C6" s="16">
        <v>0</v>
      </c>
      <c r="D6" s="16">
        <f t="shared" ref="D6:D9" si="0">B6+C6</f>
        <v>0</v>
      </c>
      <c r="E6" s="16">
        <v>0</v>
      </c>
      <c r="F6" s="16">
        <v>0</v>
      </c>
      <c r="G6" s="16">
        <f t="shared" ref="G6:G9" si="1">F6-B6</f>
        <v>0</v>
      </c>
      <c r="H6" s="30" t="s">
        <v>47</v>
      </c>
    </row>
    <row r="7" spans="1:8" x14ac:dyDescent="0.2">
      <c r="A7" s="32" t="s">
        <v>2</v>
      </c>
      <c r="B7" s="16">
        <v>0</v>
      </c>
      <c r="C7" s="16">
        <v>0</v>
      </c>
      <c r="D7" s="16">
        <f t="shared" si="0"/>
        <v>0</v>
      </c>
      <c r="E7" s="16">
        <v>0</v>
      </c>
      <c r="F7" s="16">
        <v>0</v>
      </c>
      <c r="G7" s="16">
        <f t="shared" si="1"/>
        <v>0</v>
      </c>
      <c r="H7" s="30" t="s">
        <v>38</v>
      </c>
    </row>
    <row r="8" spans="1:8" x14ac:dyDescent="0.2">
      <c r="A8" s="32" t="s">
        <v>3</v>
      </c>
      <c r="B8" s="16">
        <v>65523.33</v>
      </c>
      <c r="C8" s="16">
        <v>0</v>
      </c>
      <c r="D8" s="16">
        <f t="shared" si="0"/>
        <v>65523.33</v>
      </c>
      <c r="E8" s="16">
        <v>8613.1299999999992</v>
      </c>
      <c r="F8" s="16">
        <v>8613.1299999999992</v>
      </c>
      <c r="G8" s="16">
        <f t="shared" si="1"/>
        <v>-56910.200000000004</v>
      </c>
      <c r="H8" s="30" t="s">
        <v>39</v>
      </c>
    </row>
    <row r="9" spans="1:8" x14ac:dyDescent="0.2">
      <c r="A9" s="32" t="s">
        <v>4</v>
      </c>
      <c r="B9" s="16">
        <v>52220.42</v>
      </c>
      <c r="C9" s="16">
        <v>0</v>
      </c>
      <c r="D9" s="16">
        <f t="shared" si="0"/>
        <v>52220.42</v>
      </c>
      <c r="E9" s="16">
        <v>50060.18</v>
      </c>
      <c r="F9" s="16">
        <v>50060.18</v>
      </c>
      <c r="G9" s="16">
        <f t="shared" si="1"/>
        <v>-2160.239999999998</v>
      </c>
      <c r="H9" s="30" t="s">
        <v>40</v>
      </c>
    </row>
    <row r="10" spans="1:8" x14ac:dyDescent="0.2">
      <c r="A10" s="33" t="s">
        <v>5</v>
      </c>
      <c r="B10" s="16">
        <v>103931.31</v>
      </c>
      <c r="C10" s="16">
        <v>0</v>
      </c>
      <c r="D10" s="16">
        <f t="shared" ref="D10:D13" si="2">B10+C10</f>
        <v>103931.31</v>
      </c>
      <c r="E10" s="16">
        <v>14000</v>
      </c>
      <c r="F10" s="16">
        <v>14000</v>
      </c>
      <c r="G10" s="16">
        <f t="shared" ref="G10:G13" si="3">F10-B10</f>
        <v>-89931.31</v>
      </c>
      <c r="H10" s="30" t="s">
        <v>41</v>
      </c>
    </row>
    <row r="11" spans="1:8" x14ac:dyDescent="0.2">
      <c r="A11" s="32" t="s">
        <v>24</v>
      </c>
      <c r="B11" s="16">
        <v>0</v>
      </c>
      <c r="C11" s="16">
        <v>0</v>
      </c>
      <c r="D11" s="16">
        <f t="shared" si="2"/>
        <v>0</v>
      </c>
      <c r="E11" s="16">
        <v>0</v>
      </c>
      <c r="F11" s="16">
        <v>0</v>
      </c>
      <c r="G11" s="16">
        <f t="shared" si="3"/>
        <v>0</v>
      </c>
      <c r="H11" s="30" t="s">
        <v>42</v>
      </c>
    </row>
    <row r="12" spans="1:8" ht="22.5" x14ac:dyDescent="0.2">
      <c r="A12" s="32" t="s">
        <v>25</v>
      </c>
      <c r="B12" s="16">
        <v>86624737.530000001</v>
      </c>
      <c r="C12" s="16">
        <v>10946457.73</v>
      </c>
      <c r="D12" s="16">
        <f t="shared" si="2"/>
        <v>97571195.260000005</v>
      </c>
      <c r="E12" s="16">
        <v>21717730.43</v>
      </c>
      <c r="F12" s="16">
        <v>21717730.43</v>
      </c>
      <c r="G12" s="16">
        <f t="shared" si="3"/>
        <v>-64907007.100000001</v>
      </c>
      <c r="H12" s="30" t="s">
        <v>43</v>
      </c>
    </row>
    <row r="13" spans="1:8" ht="22.5" x14ac:dyDescent="0.2">
      <c r="A13" s="32" t="s">
        <v>26</v>
      </c>
      <c r="B13" s="16">
        <v>3978701.15</v>
      </c>
      <c r="C13" s="16">
        <v>-3978701.15</v>
      </c>
      <c r="D13" s="16">
        <f t="shared" si="2"/>
        <v>0</v>
      </c>
      <c r="E13" s="16">
        <v>1962769.87</v>
      </c>
      <c r="F13" s="16">
        <v>1962769.87</v>
      </c>
      <c r="G13" s="16">
        <f t="shared" si="3"/>
        <v>-2015931.2799999998</v>
      </c>
      <c r="H13" s="30" t="s">
        <v>44</v>
      </c>
    </row>
    <row r="14" spans="1:8" x14ac:dyDescent="0.2">
      <c r="A14" s="32" t="s">
        <v>6</v>
      </c>
      <c r="B14" s="16">
        <v>0</v>
      </c>
      <c r="C14" s="16">
        <v>0</v>
      </c>
      <c r="D14" s="16">
        <f t="shared" ref="D14" si="4">B14+C14</f>
        <v>0</v>
      </c>
      <c r="E14" s="16">
        <v>0</v>
      </c>
      <c r="F14" s="16">
        <v>0</v>
      </c>
      <c r="G14" s="16">
        <f t="shared" ref="G14" si="5">F14-B14</f>
        <v>0</v>
      </c>
      <c r="H14" s="30" t="s">
        <v>45</v>
      </c>
    </row>
    <row r="15" spans="1:8" x14ac:dyDescent="0.2">
      <c r="B15" s="12"/>
      <c r="C15" s="12"/>
      <c r="D15" s="12"/>
      <c r="E15" s="12"/>
      <c r="F15" s="12"/>
      <c r="G15" s="12"/>
      <c r="H15" s="30" t="s">
        <v>46</v>
      </c>
    </row>
    <row r="16" spans="1:8" x14ac:dyDescent="0.2">
      <c r="A16" s="9" t="s">
        <v>13</v>
      </c>
      <c r="B16" s="17">
        <f>SUM(B5:B14)</f>
        <v>90909767.24000001</v>
      </c>
      <c r="C16" s="17">
        <f t="shared" ref="C16:G16" si="6">SUM(C5:C14)</f>
        <v>6967756.5800000001</v>
      </c>
      <c r="D16" s="17">
        <f t="shared" si="6"/>
        <v>97877523.820000008</v>
      </c>
      <c r="E16" s="17">
        <f t="shared" si="6"/>
        <v>23779908.609999999</v>
      </c>
      <c r="F16" s="10">
        <f t="shared" si="6"/>
        <v>23779908.609999999</v>
      </c>
      <c r="G16" s="11">
        <f t="shared" si="6"/>
        <v>-67129858.629999995</v>
      </c>
      <c r="H16" s="30" t="s">
        <v>46</v>
      </c>
    </row>
    <row r="17" spans="1:8" x14ac:dyDescent="0.2">
      <c r="A17" s="22"/>
      <c r="B17" s="23"/>
      <c r="C17" s="23"/>
      <c r="D17" s="26"/>
      <c r="E17" s="24" t="s">
        <v>21</v>
      </c>
      <c r="F17" s="27"/>
      <c r="G17" s="21"/>
      <c r="H17" s="30" t="s">
        <v>46</v>
      </c>
    </row>
    <row r="18" spans="1:8" ht="10.15" customHeight="1" x14ac:dyDescent="0.2">
      <c r="A18" s="45" t="s">
        <v>23</v>
      </c>
      <c r="B18" s="40" t="s">
        <v>22</v>
      </c>
      <c r="C18" s="40"/>
      <c r="D18" s="40"/>
      <c r="E18" s="40"/>
      <c r="F18" s="40"/>
      <c r="G18" s="51" t="s">
        <v>19</v>
      </c>
      <c r="H18" s="30" t="s">
        <v>46</v>
      </c>
    </row>
    <row r="19" spans="1:8" ht="22.5" x14ac:dyDescent="0.2">
      <c r="A19" s="46"/>
      <c r="B19" s="4" t="s">
        <v>15</v>
      </c>
      <c r="C19" s="5" t="s">
        <v>20</v>
      </c>
      <c r="D19" s="5" t="s">
        <v>16</v>
      </c>
      <c r="E19" s="5" t="s">
        <v>17</v>
      </c>
      <c r="F19" s="6" t="s">
        <v>18</v>
      </c>
      <c r="G19" s="52"/>
      <c r="H19" s="30" t="s">
        <v>46</v>
      </c>
    </row>
    <row r="20" spans="1:8" x14ac:dyDescent="0.2">
      <c r="A20" s="47"/>
      <c r="B20" s="7" t="s">
        <v>7</v>
      </c>
      <c r="C20" s="8" t="s">
        <v>8</v>
      </c>
      <c r="D20" s="8" t="s">
        <v>9</v>
      </c>
      <c r="E20" s="8" t="s">
        <v>10</v>
      </c>
      <c r="F20" s="8" t="s">
        <v>11</v>
      </c>
      <c r="G20" s="8" t="s">
        <v>12</v>
      </c>
      <c r="H20" s="30" t="s">
        <v>46</v>
      </c>
    </row>
    <row r="21" spans="1:8" x14ac:dyDescent="0.2">
      <c r="A21" s="34" t="s">
        <v>27</v>
      </c>
      <c r="B21" s="18">
        <f t="shared" ref="B21:G21" si="7">SUM(B22+B23+B24+B25+B26+B27+B28+B29)</f>
        <v>90909767.24000001</v>
      </c>
      <c r="C21" s="18">
        <f t="shared" si="7"/>
        <v>6967756.5800000001</v>
      </c>
      <c r="D21" s="18">
        <f t="shared" si="7"/>
        <v>97877523.820000008</v>
      </c>
      <c r="E21" s="18">
        <f t="shared" si="7"/>
        <v>23779908.609999999</v>
      </c>
      <c r="F21" s="18">
        <f t="shared" si="7"/>
        <v>23779908.609999999</v>
      </c>
      <c r="G21" s="18">
        <f t="shared" si="7"/>
        <v>-67129858.629999995</v>
      </c>
      <c r="H21" s="30" t="s">
        <v>46</v>
      </c>
    </row>
    <row r="22" spans="1:8" x14ac:dyDescent="0.2">
      <c r="A22" s="35" t="s">
        <v>0</v>
      </c>
      <c r="B22" s="19">
        <v>84653.5</v>
      </c>
      <c r="C22" s="19">
        <v>0</v>
      </c>
      <c r="D22" s="19">
        <f t="shared" ref="D22:D25" si="8">B22+C22</f>
        <v>84653.5</v>
      </c>
      <c r="E22" s="19">
        <v>26735</v>
      </c>
      <c r="F22" s="19">
        <v>26735</v>
      </c>
      <c r="G22" s="19">
        <f t="shared" ref="G22:G25" si="9">F22-B22</f>
        <v>-57918.5</v>
      </c>
      <c r="H22" s="30" t="s">
        <v>37</v>
      </c>
    </row>
    <row r="23" spans="1:8" x14ac:dyDescent="0.2">
      <c r="A23" s="35" t="s">
        <v>1</v>
      </c>
      <c r="B23" s="19">
        <v>0</v>
      </c>
      <c r="C23" s="19">
        <v>0</v>
      </c>
      <c r="D23" s="19">
        <f t="shared" si="8"/>
        <v>0</v>
      </c>
      <c r="E23" s="19">
        <v>0</v>
      </c>
      <c r="F23" s="19">
        <v>0</v>
      </c>
      <c r="G23" s="19">
        <f t="shared" si="9"/>
        <v>0</v>
      </c>
      <c r="H23" s="30" t="s">
        <v>47</v>
      </c>
    </row>
    <row r="24" spans="1:8" x14ac:dyDescent="0.2">
      <c r="A24" s="35" t="s">
        <v>2</v>
      </c>
      <c r="B24" s="19">
        <v>0</v>
      </c>
      <c r="C24" s="19">
        <v>0</v>
      </c>
      <c r="D24" s="19">
        <f t="shared" si="8"/>
        <v>0</v>
      </c>
      <c r="E24" s="19">
        <v>0</v>
      </c>
      <c r="F24" s="19">
        <v>0</v>
      </c>
      <c r="G24" s="19">
        <f t="shared" si="9"/>
        <v>0</v>
      </c>
      <c r="H24" s="30" t="s">
        <v>38</v>
      </c>
    </row>
    <row r="25" spans="1:8" x14ac:dyDescent="0.2">
      <c r="A25" s="35" t="s">
        <v>3</v>
      </c>
      <c r="B25" s="19">
        <v>65523.33</v>
      </c>
      <c r="C25" s="19">
        <v>0</v>
      </c>
      <c r="D25" s="19">
        <f t="shared" si="8"/>
        <v>65523.33</v>
      </c>
      <c r="E25" s="19">
        <v>8613.1299999999992</v>
      </c>
      <c r="F25" s="19">
        <v>8613.1299999999992</v>
      </c>
      <c r="G25" s="19">
        <f t="shared" si="9"/>
        <v>-56910.200000000004</v>
      </c>
      <c r="H25" s="30" t="s">
        <v>39</v>
      </c>
    </row>
    <row r="26" spans="1:8" x14ac:dyDescent="0.2">
      <c r="A26" s="35" t="s">
        <v>28</v>
      </c>
      <c r="B26" s="19">
        <v>52220.42</v>
      </c>
      <c r="C26" s="19">
        <v>0</v>
      </c>
      <c r="D26" s="19">
        <f t="shared" ref="D26" si="10">B26+C26</f>
        <v>52220.42</v>
      </c>
      <c r="E26" s="19">
        <v>50060.18</v>
      </c>
      <c r="F26" s="19">
        <v>50060.18</v>
      </c>
      <c r="G26" s="19">
        <f t="shared" ref="G26" si="11">F26-B26</f>
        <v>-2160.239999999998</v>
      </c>
      <c r="H26" s="30" t="s">
        <v>40</v>
      </c>
    </row>
    <row r="27" spans="1:8" x14ac:dyDescent="0.2">
      <c r="A27" s="35" t="s">
        <v>29</v>
      </c>
      <c r="B27" s="19">
        <v>103931.31</v>
      </c>
      <c r="C27" s="19">
        <v>0</v>
      </c>
      <c r="D27" s="19">
        <f t="shared" ref="D27:D29" si="12">B27+C27</f>
        <v>103931.31</v>
      </c>
      <c r="E27" s="19">
        <v>14000</v>
      </c>
      <c r="F27" s="19">
        <v>14000</v>
      </c>
      <c r="G27" s="19">
        <f t="shared" ref="G27:G29" si="13">F27-B27</f>
        <v>-89931.31</v>
      </c>
      <c r="H27" s="30" t="s">
        <v>41</v>
      </c>
    </row>
    <row r="28" spans="1:8" ht="22.5" x14ac:dyDescent="0.2">
      <c r="A28" s="35" t="s">
        <v>30</v>
      </c>
      <c r="B28" s="19">
        <v>86624737.530000001</v>
      </c>
      <c r="C28" s="19">
        <v>10946457.73</v>
      </c>
      <c r="D28" s="19">
        <f t="shared" si="12"/>
        <v>97571195.260000005</v>
      </c>
      <c r="E28" s="19">
        <v>21717730.43</v>
      </c>
      <c r="F28" s="19">
        <v>21717730.43</v>
      </c>
      <c r="G28" s="19">
        <f t="shared" si="13"/>
        <v>-64907007.100000001</v>
      </c>
      <c r="H28" s="30" t="s">
        <v>43</v>
      </c>
    </row>
    <row r="29" spans="1:8" ht="22.5" x14ac:dyDescent="0.2">
      <c r="A29" s="35" t="s">
        <v>26</v>
      </c>
      <c r="B29" s="19">
        <v>3978701.15</v>
      </c>
      <c r="C29" s="19">
        <v>-3978701.15</v>
      </c>
      <c r="D29" s="19">
        <f t="shared" si="12"/>
        <v>0</v>
      </c>
      <c r="E29" s="19">
        <v>1962769.87</v>
      </c>
      <c r="F29" s="19">
        <v>1962769.87</v>
      </c>
      <c r="G29" s="19">
        <f t="shared" si="13"/>
        <v>-2015931.2799999998</v>
      </c>
      <c r="H29" s="30" t="s">
        <v>44</v>
      </c>
    </row>
    <row r="30" spans="1:8" x14ac:dyDescent="0.2">
      <c r="A30" s="13"/>
      <c r="B30" s="19"/>
      <c r="C30" s="19"/>
      <c r="D30" s="19"/>
      <c r="E30" s="19"/>
      <c r="F30" s="19"/>
      <c r="G30" s="19"/>
      <c r="H30" s="30" t="s">
        <v>46</v>
      </c>
    </row>
    <row r="31" spans="1:8" ht="41.25" customHeight="1" x14ac:dyDescent="0.2">
      <c r="A31" s="36" t="s">
        <v>48</v>
      </c>
      <c r="B31" s="20">
        <f t="shared" ref="B31:G31" si="14">SUM(B32:B35)</f>
        <v>0</v>
      </c>
      <c r="C31" s="20">
        <f t="shared" si="14"/>
        <v>0</v>
      </c>
      <c r="D31" s="20">
        <f t="shared" si="14"/>
        <v>0</v>
      </c>
      <c r="E31" s="20">
        <f t="shared" si="14"/>
        <v>0</v>
      </c>
      <c r="F31" s="20">
        <f t="shared" si="14"/>
        <v>0</v>
      </c>
      <c r="G31" s="20">
        <f t="shared" si="14"/>
        <v>0</v>
      </c>
      <c r="H31" s="30" t="s">
        <v>46</v>
      </c>
    </row>
    <row r="32" spans="1:8" x14ac:dyDescent="0.2">
      <c r="A32" s="35" t="s">
        <v>1</v>
      </c>
      <c r="B32" s="19">
        <v>0</v>
      </c>
      <c r="C32" s="19">
        <v>0</v>
      </c>
      <c r="D32" s="19">
        <f>B32+C32</f>
        <v>0</v>
      </c>
      <c r="E32" s="19">
        <v>0</v>
      </c>
      <c r="F32" s="19">
        <v>0</v>
      </c>
      <c r="G32" s="19">
        <f>F32-B32</f>
        <v>0</v>
      </c>
      <c r="H32" s="30" t="s">
        <v>47</v>
      </c>
    </row>
    <row r="33" spans="1:8" x14ac:dyDescent="0.2">
      <c r="A33" s="35" t="s">
        <v>31</v>
      </c>
      <c r="B33" s="19">
        <v>0</v>
      </c>
      <c r="C33" s="19">
        <v>0</v>
      </c>
      <c r="D33" s="19">
        <f>B33+C33</f>
        <v>0</v>
      </c>
      <c r="E33" s="19">
        <v>0</v>
      </c>
      <c r="F33" s="19">
        <v>0</v>
      </c>
      <c r="G33" s="19">
        <f t="shared" ref="G33:G34" si="15">F33-B33</f>
        <v>0</v>
      </c>
      <c r="H33" s="30" t="s">
        <v>40</v>
      </c>
    </row>
    <row r="34" spans="1:8" ht="22.5" x14ac:dyDescent="0.2">
      <c r="A34" s="35" t="s">
        <v>32</v>
      </c>
      <c r="B34" s="19">
        <v>0</v>
      </c>
      <c r="C34" s="19">
        <v>0</v>
      </c>
      <c r="D34" s="19">
        <f>B34+C34</f>
        <v>0</v>
      </c>
      <c r="E34" s="19">
        <v>0</v>
      </c>
      <c r="F34" s="19">
        <v>0</v>
      </c>
      <c r="G34" s="19">
        <f t="shared" si="15"/>
        <v>0</v>
      </c>
      <c r="H34" s="30" t="s">
        <v>42</v>
      </c>
    </row>
    <row r="35" spans="1:8" ht="22.5" x14ac:dyDescent="0.2">
      <c r="A35" s="35" t="s">
        <v>26</v>
      </c>
      <c r="B35" s="19">
        <v>0</v>
      </c>
      <c r="C35" s="19">
        <v>0</v>
      </c>
      <c r="D35" s="19">
        <f>B35+C35</f>
        <v>0</v>
      </c>
      <c r="E35" s="19">
        <v>0</v>
      </c>
      <c r="F35" s="19">
        <v>0</v>
      </c>
      <c r="G35" s="19">
        <f t="shared" ref="G35" si="16">F35-B35</f>
        <v>0</v>
      </c>
      <c r="H35" s="30" t="s">
        <v>44</v>
      </c>
    </row>
    <row r="36" spans="1:8" x14ac:dyDescent="0.2">
      <c r="A36" s="13"/>
      <c r="B36" s="19"/>
      <c r="C36" s="19"/>
      <c r="D36" s="19"/>
      <c r="E36" s="19"/>
      <c r="F36" s="19"/>
      <c r="G36" s="19"/>
      <c r="H36" s="30" t="s">
        <v>46</v>
      </c>
    </row>
    <row r="37" spans="1:8" x14ac:dyDescent="0.2">
      <c r="A37" s="34" t="s">
        <v>33</v>
      </c>
      <c r="B37" s="20">
        <f t="shared" ref="B37:G37" si="17">SUM(B38)</f>
        <v>0</v>
      </c>
      <c r="C37" s="20">
        <f t="shared" si="17"/>
        <v>0</v>
      </c>
      <c r="D37" s="20">
        <f t="shared" si="17"/>
        <v>0</v>
      </c>
      <c r="E37" s="20">
        <f t="shared" si="17"/>
        <v>0</v>
      </c>
      <c r="F37" s="20">
        <f t="shared" si="17"/>
        <v>0</v>
      </c>
      <c r="G37" s="20">
        <f t="shared" si="17"/>
        <v>0</v>
      </c>
      <c r="H37" s="30" t="s">
        <v>46</v>
      </c>
    </row>
    <row r="38" spans="1:8" x14ac:dyDescent="0.2">
      <c r="A38" s="35" t="s">
        <v>6</v>
      </c>
      <c r="B38" s="19">
        <v>0</v>
      </c>
      <c r="C38" s="19">
        <v>0</v>
      </c>
      <c r="D38" s="19">
        <f>B38+C38</f>
        <v>0</v>
      </c>
      <c r="E38" s="19">
        <v>0</v>
      </c>
      <c r="F38" s="19">
        <v>0</v>
      </c>
      <c r="G38" s="19">
        <f>F38-B38</f>
        <v>0</v>
      </c>
      <c r="H38" s="30" t="s">
        <v>45</v>
      </c>
    </row>
    <row r="39" spans="1:8" x14ac:dyDescent="0.2">
      <c r="A39" s="14" t="s">
        <v>13</v>
      </c>
      <c r="B39" s="17">
        <f>SUM(B37+B31+B21)</f>
        <v>90909767.24000001</v>
      </c>
      <c r="C39" s="17">
        <f t="shared" ref="C39:G39" si="18">SUM(C37+C31+C21)</f>
        <v>6967756.5800000001</v>
      </c>
      <c r="D39" s="17">
        <f t="shared" si="18"/>
        <v>97877523.820000008</v>
      </c>
      <c r="E39" s="17">
        <f t="shared" si="18"/>
        <v>23779908.609999999</v>
      </c>
      <c r="F39" s="17">
        <f t="shared" si="18"/>
        <v>23779908.609999999</v>
      </c>
      <c r="G39" s="11">
        <f t="shared" si="18"/>
        <v>-67129858.629999995</v>
      </c>
      <c r="H39" s="30" t="s">
        <v>46</v>
      </c>
    </row>
    <row r="40" spans="1:8" x14ac:dyDescent="0.2">
      <c r="A40" s="22"/>
      <c r="B40" s="23"/>
      <c r="C40" s="23"/>
      <c r="D40" s="23"/>
      <c r="E40" s="24" t="s">
        <v>21</v>
      </c>
      <c r="F40" s="25"/>
      <c r="G40" s="21"/>
      <c r="H40" s="30" t="s">
        <v>46</v>
      </c>
    </row>
    <row r="41" spans="1:8" x14ac:dyDescent="0.2">
      <c r="A41" s="31" t="s">
        <v>49</v>
      </c>
    </row>
    <row r="42" spans="1:8" ht="22.5" x14ac:dyDescent="0.2">
      <c r="A42" s="28" t="s">
        <v>34</v>
      </c>
    </row>
    <row r="43" spans="1:8" x14ac:dyDescent="0.2">
      <c r="A43" s="29" t="s">
        <v>35</v>
      </c>
    </row>
    <row r="44" spans="1:8" ht="30.75" customHeight="1" x14ac:dyDescent="0.2">
      <c r="A44" s="50" t="s">
        <v>36</v>
      </c>
      <c r="B44" s="50"/>
      <c r="C44" s="50"/>
      <c r="D44" s="50"/>
      <c r="E44" s="50"/>
      <c r="F44" s="50"/>
      <c r="G44" s="50"/>
    </row>
    <row r="54" spans="1:8" x14ac:dyDescent="0.2">
      <c r="A54" s="48" t="s">
        <v>53</v>
      </c>
      <c r="B54" s="48"/>
      <c r="C54" s="37"/>
      <c r="D54" s="38"/>
      <c r="E54" s="49" t="s">
        <v>54</v>
      </c>
      <c r="F54" s="49"/>
      <c r="G54" s="49"/>
      <c r="H54" s="38"/>
    </row>
    <row r="55" spans="1:8" x14ac:dyDescent="0.2">
      <c r="A55" s="48" t="s">
        <v>51</v>
      </c>
      <c r="B55" s="48"/>
      <c r="C55" s="37"/>
      <c r="D55" s="38"/>
      <c r="E55" s="49" t="s">
        <v>52</v>
      </c>
      <c r="F55" s="49"/>
      <c r="G55" s="49"/>
      <c r="H55" s="38"/>
    </row>
    <row r="56" spans="1:8" x14ac:dyDescent="0.2">
      <c r="A56" s="37"/>
      <c r="B56" s="37"/>
    </row>
  </sheetData>
  <sheetProtection formatCells="0" formatColumns="0" formatRows="0" insertRows="0" autoFilter="0"/>
  <mergeCells count="12">
    <mergeCell ref="A1:G1"/>
    <mergeCell ref="A2:A4"/>
    <mergeCell ref="A18:A20"/>
    <mergeCell ref="A54:B54"/>
    <mergeCell ref="A55:B55"/>
    <mergeCell ref="E54:G54"/>
    <mergeCell ref="E55:G55"/>
    <mergeCell ref="A44:G44"/>
    <mergeCell ref="B2:F2"/>
    <mergeCell ref="G2:G3"/>
    <mergeCell ref="B18:F18"/>
    <mergeCell ref="G18:G19"/>
  </mergeCells>
  <pageMargins left="0.70866141732283472" right="0.70866141732283472" top="0.74803149606299213" bottom="0.74803149606299213" header="0.31496062992125984" footer="0.31496062992125984"/>
  <pageSetup scale="66" orientation="portrait" r:id="rId1"/>
  <ignoredErrors>
    <ignoredError sqref="B20:F20 B4:F4 H5:H4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2023-05-19T19:29:37Z</cp:lastPrinted>
  <dcterms:created xsi:type="dcterms:W3CDTF">2012-12-11T20:48:19Z</dcterms:created>
  <dcterms:modified xsi:type="dcterms:W3CDTF">2023-05-19T19:29:40Z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