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52511"/>
  <fileRecoveryPr autoRecover="0"/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F39" i="4" l="1"/>
  <c r="D39" i="4"/>
  <c r="H38" i="4"/>
  <c r="H37" i="4" s="1"/>
  <c r="E38" i="4"/>
  <c r="G37" i="4"/>
  <c r="G39" i="4" s="1"/>
  <c r="F37" i="4"/>
  <c r="E37" i="4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9" i="4" s="1"/>
  <c r="H21" i="4"/>
  <c r="H39" i="4" s="1"/>
  <c r="E16" i="4"/>
  <c r="H16" i="4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<sst xmlns="http://schemas.openxmlformats.org/spreadsheetml/2006/main" count="103" uniqueCount="55">
  <si>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</si>
  <si>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</si>
  <si>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</si>
  <si>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</si>
  <si>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</si>
  <si>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</si>
  <si>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</si>
  <si>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</si>
  <si>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</si>
  <si>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</si>
  <si>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</si>
  <si>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</si>
  <si>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</si>
  <si>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</si>
  <si>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</si>
  <si>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</si>
  <si>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</si>
  <si>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</si>
  <si>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</si>
  <si>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</si>
  <si>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</si>
  <si>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</si>
  <si>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</si>
  <si>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</si>
  <si>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</si>
  <si>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</si>
  <si>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</si>
  <si>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</si>
  <si>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</si>
  <si>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</si>
  <si>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</si>
  <si>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</si>
  <si>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</si>
  <si>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</si>
  <si>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</si>
  <si>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</si>
  <si>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</si>
  <si>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</si>
  <si>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</si>
  <si>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</si>
  <si>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</si>
  <si>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</si>
  <si>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</si>
  <si>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</si>
  <si>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</si>
  <si>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</si>
  <si>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</si>
  <si>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</si>
  <si>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</si>
  <si>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</si>
  <si>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Atarjea, Gto.
Estado Analítico de Ingresos
Del 1 de Enero al 30 de Septiembre de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</si>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</sst>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4" fontId="8" fillId="0" borderId="0" xfId="9" applyNumberFormat="1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58">
    <cellStyle name="=C:\WINNT\SYSTEM32\COMMAND.COM" xfId="1"/>
    <cellStyle name="Euro" xfId="2"/>
    <cellStyle name="Millares 2" xfId="3"/>
    <cellStyle name="Millares 2 2" xfId="4"/>
    <cellStyle name="Millares 2 2 2" xfId="43"/>
    <cellStyle name="Millares 2 2 3" xfId="35"/>
    <cellStyle name="Millares 2 2 4" xfId="51"/>
    <cellStyle name="Millares 2 2 5" xfId="27"/>
    <cellStyle name="Millares 2 2 6" xfId="19"/>
    <cellStyle name="Millares 2 3" xfId="5"/>
    <cellStyle name="Millares 2 3 2" xfId="44"/>
    <cellStyle name="Millares 2 3 3" xfId="36"/>
    <cellStyle name="Millares 2 3 4" xfId="52"/>
    <cellStyle name="Millares 2 3 5" xfId="28"/>
    <cellStyle name="Millares 2 3 6" xfId="20"/>
    <cellStyle name="Millares 2 4" xfId="42"/>
    <cellStyle name="Millares 2 5" xfId="34"/>
    <cellStyle name="Millares 2 6" xfId="50"/>
    <cellStyle name="Millares 2 7" xfId="26"/>
    <cellStyle name="Millares 2 8" xfId="18"/>
    <cellStyle name="Millares 3" xfId="6"/>
    <cellStyle name="Millares 3 2" xfId="45"/>
    <cellStyle name="Millares 3 3" xfId="37"/>
    <cellStyle name="Millares 3 4" xfId="53"/>
    <cellStyle name="Millares 3 5" xfId="29"/>
    <cellStyle name="Millares 3 6" xfId="21"/>
    <cellStyle name="Moneda 2" xfId="7"/>
    <cellStyle name="Moneda 2 2" xfId="46"/>
    <cellStyle name="Moneda 2 3" xfId="38"/>
    <cellStyle name="Moneda 2 4" xfId="54"/>
    <cellStyle name="Moneda 2 5" xfId="30"/>
    <cellStyle name="Moneda 2 6" xfId="22"/>
    <cellStyle name="Normal" xfId="0" builtinId="0"/>
    <cellStyle name="Normal 2" xfId="8"/>
    <cellStyle name="Normal 2 2" xfId="9"/>
    <cellStyle name="Normal 2 3" xfId="47"/>
    <cellStyle name="Normal 2 4" xfId="39"/>
    <cellStyle name="Normal 2 5" xfId="55"/>
    <cellStyle name="Normal 2 6" xfId="31"/>
    <cellStyle name="Normal 2 7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9"/>
    <cellStyle name="Normal 6 2 3" xfId="41"/>
    <cellStyle name="Normal 6 2 4" xfId="57"/>
    <cellStyle name="Normal 6 2 5" xfId="33"/>
    <cellStyle name="Normal 6 2 6" xfId="25"/>
    <cellStyle name="Normal 6 3" xfId="48"/>
    <cellStyle name="Normal 6 4" xfId="40"/>
    <cellStyle name="Normal 6 5" xfId="56"/>
    <cellStyle name="Normal 6 6" xfId="32"/>
    <cellStyle name="Normal 6 7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1142999</xdr:colOff>
      <xdr:row>0</xdr:row>
      <xdr:rowOff>661147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3852" cy="6611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view="pageBreakPreview" zoomScale="85" zoomScaleNormal="100" zoomScaleSheetLayoutView="85" workbookViewId="0">
      <selection activeCell="B9" sqref="B9"/>
    </sheetView>
  </sheetViews>
  <sheetFormatPr baseColWidth="10" defaultColWidth="12" defaultRowHeight="11.25" x14ac:dyDescent="0.2"/>
  <cols>
    <col min="1" max="1" width="1.83203125" style="2" customWidth="1"/>
    <col min="2" max="2" width="104.1640625" style="2" customWidth="1"/>
    <col min="3" max="8" width="20.83203125" style="2" customWidth="1"/>
    <col min="9" max="16384" width="12" style="2"/>
  </cols>
  <sheetData>
    <row r="1" spans="1:9" s="3" customFormat="1" ht="54.75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80622.38</v>
      </c>
      <c r="D5" s="21">
        <v>0</v>
      </c>
      <c r="E5" s="21">
        <f>C5+D5</f>
        <v>80622.38</v>
      </c>
      <c r="F5" s="21">
        <v>48095</v>
      </c>
      <c r="G5" s="21">
        <v>48095</v>
      </c>
      <c r="H5" s="21">
        <f>G5-C5</f>
        <v>-32527.380000000005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62403.17</v>
      </c>
      <c r="D8" s="22">
        <v>0</v>
      </c>
      <c r="E8" s="22">
        <f t="shared" si="0"/>
        <v>62403.17</v>
      </c>
      <c r="F8" s="22">
        <v>24646.16</v>
      </c>
      <c r="G8" s="22">
        <v>24646.16</v>
      </c>
      <c r="H8" s="22">
        <f t="shared" si="1"/>
        <v>-37757.009999999995</v>
      </c>
      <c r="I8" s="45" t="s">
        <v>39</v>
      </c>
    </row>
    <row r="9" spans="1:9" x14ac:dyDescent="0.2">
      <c r="A9" s="33"/>
      <c r="B9" s="43" t="s">
        <v>4</v>
      </c>
      <c r="C9" s="22">
        <v>49733.73</v>
      </c>
      <c r="D9" s="22">
        <v>0</v>
      </c>
      <c r="E9" s="22">
        <f t="shared" si="0"/>
        <v>49733.73</v>
      </c>
      <c r="F9" s="22">
        <v>191193.08</v>
      </c>
      <c r="G9" s="22">
        <v>191193.08</v>
      </c>
      <c r="H9" s="22">
        <f t="shared" si="1"/>
        <v>141459.34999999998</v>
      </c>
      <c r="I9" s="45" t="s">
        <v>40</v>
      </c>
    </row>
    <row r="10" spans="1:9" x14ac:dyDescent="0.2">
      <c r="A10" s="34"/>
      <c r="B10" s="44" t="s">
        <v>5</v>
      </c>
      <c r="C10" s="22">
        <v>98982.2</v>
      </c>
      <c r="D10" s="22">
        <v>0</v>
      </c>
      <c r="E10" s="22">
        <f t="shared" ref="E10:E13" si="2">C10+D10</f>
        <v>98982.2</v>
      </c>
      <c r="F10" s="22">
        <v>81000</v>
      </c>
      <c r="G10" s="22">
        <v>81000</v>
      </c>
      <c r="H10" s="22">
        <f t="shared" ref="H10:H13" si="3">G10-C10</f>
        <v>-17982.199999999997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86288989.209999993</v>
      </c>
      <c r="D12" s="22">
        <v>-3047594.63</v>
      </c>
      <c r="E12" s="22">
        <f t="shared" si="2"/>
        <v>83241394.579999998</v>
      </c>
      <c r="F12" s="22">
        <v>70073267.909999996</v>
      </c>
      <c r="G12" s="22">
        <v>70073267.909999996</v>
      </c>
      <c r="H12" s="22">
        <f t="shared" si="3"/>
        <v>-16215721.299999997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32618981.59</v>
      </c>
      <c r="E14" s="22">
        <f t="shared" ref="E14" si="4">C14+D14</f>
        <v>32618981.59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86580730.689999998</v>
      </c>
      <c r="D16" s="23">
        <f t="shared" ref="D16:H16" si="6">SUM(D5:D14)</f>
        <v>29571386.960000001</v>
      </c>
      <c r="E16" s="23">
        <f t="shared" si="6"/>
        <v>116152117.65000001</v>
      </c>
      <c r="F16" s="23">
        <f t="shared" si="6"/>
        <v>70418202.149999991</v>
      </c>
      <c r="G16" s="11">
        <f t="shared" si="6"/>
        <v>70418202.149999991</v>
      </c>
      <c r="H16" s="12">
        <f t="shared" si="6"/>
        <v>-16162528.539999997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86580730.689999998</v>
      </c>
      <c r="D21" s="24">
        <f t="shared" si="7"/>
        <v>-3047594.63</v>
      </c>
      <c r="E21" s="24">
        <f t="shared" si="7"/>
        <v>83533136.060000002</v>
      </c>
      <c r="F21" s="24">
        <f t="shared" si="7"/>
        <v>70418202.149999991</v>
      </c>
      <c r="G21" s="24">
        <f t="shared" si="7"/>
        <v>70418202.149999991</v>
      </c>
      <c r="H21" s="24">
        <f t="shared" si="7"/>
        <v>-16162528.539999997</v>
      </c>
      <c r="I21" s="45" t="s">
        <v>46</v>
      </c>
    </row>
    <row r="22" spans="1:9" x14ac:dyDescent="0.2">
      <c r="A22" s="16"/>
      <c r="B22" s="17" t="s">
        <v>0</v>
      </c>
      <c r="C22" s="25">
        <v>80622.38</v>
      </c>
      <c r="D22" s="25">
        <v>0</v>
      </c>
      <c r="E22" s="25">
        <f t="shared" ref="E22:E25" si="8">C22+D22</f>
        <v>80622.38</v>
      </c>
      <c r="F22" s="25">
        <v>48095</v>
      </c>
      <c r="G22" s="25">
        <v>48095</v>
      </c>
      <c r="H22" s="25">
        <f t="shared" ref="H22:H25" si="9">G22-C22</f>
        <v>-32527.380000000005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62403.17</v>
      </c>
      <c r="D25" s="25">
        <v>0</v>
      </c>
      <c r="E25" s="25">
        <f t="shared" si="8"/>
        <v>62403.17</v>
      </c>
      <c r="F25" s="25">
        <v>24646.16</v>
      </c>
      <c r="G25" s="25">
        <v>24646.16</v>
      </c>
      <c r="H25" s="25">
        <f t="shared" si="9"/>
        <v>-37757.009999999995</v>
      </c>
      <c r="I25" s="45" t="s">
        <v>39</v>
      </c>
    </row>
    <row r="26" spans="1:9" x14ac:dyDescent="0.2">
      <c r="A26" s="16"/>
      <c r="B26" s="17" t="s">
        <v>28</v>
      </c>
      <c r="C26" s="25">
        <v>49733.73</v>
      </c>
      <c r="D26" s="25">
        <v>0</v>
      </c>
      <c r="E26" s="25">
        <f t="shared" ref="E26" si="10">C26+D26</f>
        <v>49733.73</v>
      </c>
      <c r="F26" s="25">
        <v>191193.08</v>
      </c>
      <c r="G26" s="25">
        <v>191193.08</v>
      </c>
      <c r="H26" s="25">
        <f t="shared" ref="H26" si="11">G26-C26</f>
        <v>141459.34999999998</v>
      </c>
      <c r="I26" s="45" t="s">
        <v>40</v>
      </c>
    </row>
    <row r="27" spans="1:9" x14ac:dyDescent="0.2">
      <c r="A27" s="16"/>
      <c r="B27" s="17" t="s">
        <v>29</v>
      </c>
      <c r="C27" s="25">
        <v>98982.2</v>
      </c>
      <c r="D27" s="25">
        <v>0</v>
      </c>
      <c r="E27" s="25">
        <f t="shared" ref="E27:E29" si="12">C27+D27</f>
        <v>98982.2</v>
      </c>
      <c r="F27" s="25">
        <v>81000</v>
      </c>
      <c r="G27" s="25">
        <v>81000</v>
      </c>
      <c r="H27" s="25">
        <f t="shared" ref="H27:H29" si="13">G27-C27</f>
        <v>-17982.199999999997</v>
      </c>
      <c r="I27" s="45" t="s">
        <v>41</v>
      </c>
    </row>
    <row r="28" spans="1:9" ht="22.5" x14ac:dyDescent="0.2">
      <c r="A28" s="16"/>
      <c r="B28" s="17" t="s">
        <v>30</v>
      </c>
      <c r="C28" s="25">
        <v>86288989.209999993</v>
      </c>
      <c r="D28" s="25">
        <v>-3047594.63</v>
      </c>
      <c r="E28" s="25">
        <f t="shared" si="12"/>
        <v>83241394.579999998</v>
      </c>
      <c r="F28" s="25">
        <v>70073267.909999996</v>
      </c>
      <c r="G28" s="25">
        <v>70073267.909999996</v>
      </c>
      <c r="H28" s="25">
        <f t="shared" si="13"/>
        <v>-16215721.299999997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32618981.59</v>
      </c>
      <c r="E37" s="26">
        <f t="shared" si="17"/>
        <v>32618981.59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32618981.59</v>
      </c>
      <c r="E38" s="25">
        <f>C38+D38</f>
        <v>32618981.59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86580730.689999998</v>
      </c>
      <c r="D39" s="23">
        <f t="shared" ref="D39:H39" si="18">SUM(D37+D31+D21)</f>
        <v>29571386.960000001</v>
      </c>
      <c r="E39" s="23">
        <f t="shared" si="18"/>
        <v>116152117.65000001</v>
      </c>
      <c r="F39" s="23">
        <f t="shared" si="18"/>
        <v>70418202.149999991</v>
      </c>
      <c r="G39" s="23">
        <f t="shared" si="18"/>
        <v>70418202.149999991</v>
      </c>
      <c r="H39" s="12">
        <f t="shared" si="18"/>
        <v>-16162528.539999997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6" spans="1:9" ht="21" customHeight="1" x14ac:dyDescent="0.2"/>
    <row r="47" spans="1:9" ht="21" customHeight="1" x14ac:dyDescent="0.2"/>
    <row r="48" spans="1:9" ht="19.5" customHeight="1" x14ac:dyDescent="0.2"/>
    <row r="51" spans="2:8" x14ac:dyDescent="0.2">
      <c r="B51" s="68" t="s">
        <v>51</v>
      </c>
      <c r="C51" s="69"/>
      <c r="D51" s="70"/>
      <c r="E51" s="70"/>
      <c r="F51" s="67" t="s">
        <v>52</v>
      </c>
      <c r="G51" s="67"/>
      <c r="H51" s="67"/>
    </row>
    <row r="52" spans="2:8" x14ac:dyDescent="0.2">
      <c r="B52" s="68" t="s">
        <v>53</v>
      </c>
      <c r="C52" s="69"/>
      <c r="D52" s="70"/>
      <c r="E52" s="70"/>
      <c r="F52" s="67" t="s">
        <v>54</v>
      </c>
      <c r="G52" s="67"/>
      <c r="H52" s="67"/>
    </row>
  </sheetData>
  <sheetProtection formatCells="0" formatColumns="0" formatRows="0" insertRows="0" autoFilter="0"/>
  <mergeCells count="11">
    <mergeCell ref="F51:H51"/>
    <mergeCell ref="F52:H52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7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2022-10-26T17:33:25Z</cp:lastPrinted>
  <dcterms:created xsi:type="dcterms:W3CDTF">2012-12-11T20:48:19Z</dcterms:created>
  <dcterms:modified xsi:type="dcterms:W3CDTF">2022-10-26T17:34:24Z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