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nformacion cuarto trimestre 2020\INFORMACION FINANCIERA TRIMESTRAL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EAI!$A$1:$H$50</definedName>
  </definedNames>
  <calcPr calcId="152511"/>
  <fileRecoveryPr autoRecover="0"/>
</workbook>
</file>

<file path=xl/calcChain.xml><?xml version="1.0" encoding="utf-8"?>
<calcChain xmlns="http://schemas.openxmlformats.org/spreadsheetml/2006/main">
  <c r="E22" i="4" l="1"/>
  <c r="H22" i="4" l="1"/>
  <c r="H31" i="4"/>
  <c r="E31" i="4"/>
  <c r="F31" i="4"/>
  <c r="G31" i="4"/>
  <c r="D31" i="4"/>
  <c r="G21" i="4"/>
  <c r="F21" i="4"/>
  <c r="D21" i="4"/>
  <c r="C31" i="4"/>
  <c r="C21" i="4"/>
  <c r="D39" i="4" l="1"/>
  <c r="H38" i="4"/>
  <c r="H37" i="4" s="1"/>
  <c r="E38" i="4"/>
  <c r="G37" i="4"/>
  <c r="G39" i="4" s="1"/>
  <c r="F37" i="4"/>
  <c r="F39" i="4" s="1"/>
  <c r="E37" i="4"/>
  <c r="D37" i="4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H16" i="4" s="1"/>
  <c r="E5" i="4"/>
  <c r="E21" i="4" l="1"/>
  <c r="E39" i="4" s="1"/>
  <c r="H21" i="4"/>
  <c r="H39" i="4" s="1"/>
  <c r="E16" i="4"/>
</calcChain>
</file>

<file path=xl/sharedStrings.xml><?xml version="1.0" encoding="utf-8"?>
<sst xmlns="http://schemas.openxmlformats.org/spreadsheetml/2006/main" count="102" uniqueCount="54">
  <si>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</si>
  <si>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</si>
  <si>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</si>
  <si>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</si>
  <si>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</si>
  <si>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</si>
  <si>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</si>
  <si>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</si>
  <si>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</si>
  <si>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</si>
  <si>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</si>
  <si>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</si>
  <si>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</si>
  <si>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</si>
  <si>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</si>
  <si>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</si>
  <si>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</si>
  <si>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</si>
  <si>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</si>
  <si>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</si>
  <si>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</si>
  <si>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</si>
  <si>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</si>
  <si>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</si>
  <si>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</si>
  <si>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</si>
  <si>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</si>
  <si>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</si>
  <si>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</si>
  <si>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</si>
  <si>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</si>
  <si>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</si>
  <si>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</si>
  <si>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</si>
  <si>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</si>
  <si>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</si>
  <si>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</si>
  <si>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</si>
  <si>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</si>
  <si>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</si>
  <si>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</si>
  <si>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</si>
  <si>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</si>
  <si>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</si>
  <si>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</si>
  <si>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</si>
  <si>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</si>
  <si>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</si>
  <si>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</si>
  <si>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MUNICIPIO DE ATARJEA, GTO.
ESTADO ANALÍTICO DE INGRESOS
DEL 1 DE ENERO AL 31 DE DICIEMBRE DEL 2020</t>
  </si>
  <si>
    <t>C.P. Celina Lopez Martinez</t>
  </si>
  <si>
    <t>Presidente Municipal</t>
  </si>
  <si>
    <t>Tesorero Municipal</t>
  </si>
  <si>
    <t>Lic Olivia Lambar Olvera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</si>
</sst>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4" fillId="0" borderId="0" xfId="8" applyFont="1" applyFill="1" applyBorder="1" applyAlignment="1" applyProtection="1">
      <alignment horizontal="center"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9" fillId="2" borderId="10" xfId="8" applyFont="1" applyFill="1" applyBorder="1" applyAlignment="1">
      <alignment horizontal="center" vertical="center" wrapText="1"/>
    </xf>
    <xf numFmtId="0" fontId="9" fillId="2" borderId="7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 wrapText="1"/>
    </xf>
    <xf numFmtId="0" fontId="9" fillId="2" borderId="10" xfId="8" quotePrefix="1" applyFont="1" applyFill="1" applyBorder="1" applyAlignment="1">
      <alignment horizontal="center" vertical="center" wrapText="1"/>
    </xf>
    <xf numFmtId="0" fontId="9" fillId="2" borderId="7" xfId="8" quotePrefix="1" applyFont="1" applyFill="1" applyBorder="1" applyAlignment="1">
      <alignment horizontal="center" vertical="center" wrapText="1"/>
    </xf>
    <xf numFmtId="0" fontId="8" fillId="0" borderId="8" xfId="8" quotePrefix="1" applyFont="1" applyFill="1" applyBorder="1" applyAlignment="1" applyProtection="1">
      <alignment horizontal="center" vertical="top"/>
      <protection locked="0"/>
    </xf>
    <xf numFmtId="0" fontId="9" fillId="0" borderId="9" xfId="8" applyFont="1" applyFill="1" applyBorder="1" applyAlignment="1" applyProtection="1">
      <alignment horizontal="left" vertical="top" indent="3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4" fillId="0" borderId="13" xfId="8" applyNumberFormat="1" applyFont="1" applyFill="1" applyBorder="1" applyAlignment="1" applyProtection="1">
      <alignment vertical="top"/>
      <protection locked="0"/>
    </xf>
    <xf numFmtId="0" fontId="9" fillId="0" borderId="5" xfId="9" applyFont="1" applyFill="1" applyBorder="1" applyAlignment="1" applyProtection="1">
      <alignment horizontal="center" vertical="top"/>
    </xf>
    <xf numFmtId="0" fontId="9" fillId="0" borderId="0" xfId="8" applyFont="1" applyFill="1" applyBorder="1" applyAlignment="1" applyProtection="1">
      <alignment horizontal="justify" vertical="top" wrapText="1"/>
    </xf>
    <xf numFmtId="0" fontId="8" fillId="0" borderId="5" xfId="8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left" vertical="top" wrapText="1"/>
    </xf>
    <xf numFmtId="0" fontId="9" fillId="0" borderId="0" xfId="8" applyFont="1" applyFill="1" applyBorder="1" applyAlignment="1" applyProtection="1">
      <alignment vertical="top"/>
    </xf>
    <xf numFmtId="0" fontId="8" fillId="0" borderId="8" xfId="8" quotePrefix="1" applyFont="1" applyFill="1" applyBorder="1" applyAlignment="1" applyProtection="1">
      <alignment horizontal="center" vertical="top"/>
    </xf>
    <xf numFmtId="0" fontId="9" fillId="0" borderId="9" xfId="8" applyFont="1" applyFill="1" applyBorder="1" applyAlignment="1" applyProtection="1">
      <alignment horizontal="center" vertical="top" wrapText="1"/>
    </xf>
    <xf numFmtId="4" fontId="4" fillId="0" borderId="12" xfId="8" applyNumberFormat="1" applyFont="1" applyFill="1" applyBorder="1" applyAlignment="1" applyProtection="1">
      <alignment vertical="top"/>
      <protection locked="0"/>
    </xf>
    <xf numFmtId="4" fontId="4" fillId="0" borderId="14" xfId="8" applyNumberFormat="1" applyFont="1" applyFill="1" applyBorder="1" applyAlignment="1" applyProtection="1">
      <alignment vertical="top"/>
      <protection locked="0"/>
    </xf>
    <xf numFmtId="4" fontId="8" fillId="0" borderId="7" xfId="8" applyNumberFormat="1" applyFont="1" applyFill="1" applyBorder="1" applyAlignment="1" applyProtection="1">
      <alignment vertical="top"/>
      <protection locked="0"/>
    </xf>
    <xf numFmtId="4" fontId="9" fillId="0" borderId="12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9" fillId="0" borderId="14" xfId="8" applyNumberFormat="1" applyFont="1" applyFill="1" applyBorder="1" applyAlignment="1" applyProtection="1">
      <alignment vertical="top"/>
      <protection locked="0"/>
    </xf>
    <xf numFmtId="4" fontId="8" fillId="0" borderId="13" xfId="8" applyNumberFormat="1" applyFont="1" applyFill="1" applyBorder="1" applyAlignment="1" applyProtection="1">
      <alignment vertical="top"/>
      <protection locked="0"/>
    </xf>
    <xf numFmtId="0" fontId="8" fillId="0" borderId="11" xfId="8" quotePrefix="1" applyFont="1" applyFill="1" applyBorder="1" applyAlignment="1" applyProtection="1">
      <alignment horizontal="center" vertical="top"/>
      <protection locked="0"/>
    </xf>
    <xf numFmtId="0" fontId="8" fillId="0" borderId="11" xfId="8" applyFont="1" applyFill="1" applyBorder="1" applyAlignment="1" applyProtection="1">
      <alignment vertical="top"/>
      <protection locked="0"/>
    </xf>
    <xf numFmtId="4" fontId="8" fillId="0" borderId="11" xfId="8" applyNumberFormat="1" applyFont="1" applyFill="1" applyBorder="1" applyAlignment="1" applyProtection="1">
      <alignment vertical="top"/>
      <protection locked="0"/>
    </xf>
    <xf numFmtId="4" fontId="9" fillId="0" borderId="8" xfId="8" applyNumberFormat="1" applyFont="1" applyFill="1" applyBorder="1" applyAlignment="1" applyProtection="1">
      <alignment vertical="top"/>
      <protection locked="0"/>
    </xf>
    <xf numFmtId="4" fontId="9" fillId="0" borderId="10" xfId="8" applyNumberFormat="1" applyFont="1" applyFill="1" applyBorder="1" applyAlignment="1" applyProtection="1">
      <alignment vertical="top"/>
      <protection locked="0"/>
    </xf>
    <xf numFmtId="0" fontId="4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vertical="top"/>
      <protection locked="0"/>
    </xf>
    <xf numFmtId="0" fontId="8" fillId="0" borderId="4" xfId="8" quotePrefix="1" applyFont="1" applyFill="1" applyBorder="1" applyAlignment="1" applyProtection="1">
      <alignment horizontal="center" vertical="top"/>
      <protection locked="0"/>
    </xf>
    <xf numFmtId="4" fontId="8" fillId="0" borderId="1" xfId="8" applyNumberFormat="1" applyFont="1" applyFill="1" applyBorder="1" applyAlignment="1" applyProtection="1">
      <alignment vertical="top"/>
      <protection locked="0"/>
    </xf>
    <xf numFmtId="4" fontId="9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9" fillId="0" borderId="5" xfId="8" applyFont="1" applyFill="1" applyBorder="1" applyAlignment="1" applyProtection="1">
      <alignment horizontal="left" vertical="top"/>
    </xf>
    <xf numFmtId="0" fontId="9" fillId="0" borderId="5" xfId="8" applyFont="1" applyFill="1" applyBorder="1" applyAlignment="1" applyProtection="1">
      <alignment vertical="top"/>
    </xf>
    <xf numFmtId="0" fontId="4" fillId="0" borderId="0" xfId="8" applyFont="1" applyFill="1" applyBorder="1" applyAlignment="1" applyProtection="1">
      <alignment vertical="top" wrapText="1"/>
      <protection locked="0"/>
    </xf>
    <xf numFmtId="0" fontId="8" fillId="0" borderId="0" xfId="8" applyFont="1" applyFill="1" applyBorder="1" applyAlignment="1" applyProtection="1">
      <alignment vertical="top" wrapText="1"/>
      <protection locked="0"/>
    </xf>
    <xf numFmtId="49" fontId="13" fillId="0" borderId="0" xfId="8" applyNumberFormat="1" applyFont="1" applyFill="1" applyBorder="1" applyAlignment="1" applyProtection="1">
      <alignment vertical="top"/>
      <protection locked="0"/>
    </xf>
    <xf numFmtId="0" fontId="8" fillId="0" borderId="0" xfId="9" applyFont="1" applyAlignment="1" applyProtection="1">
      <alignment horizontal="center" vertical="top" wrapText="1"/>
      <protection locked="0"/>
    </xf>
    <xf numFmtId="0" fontId="8" fillId="0" borderId="0" xfId="9" applyFont="1" applyAlignment="1" applyProtection="1">
      <alignment vertical="top" wrapText="1"/>
      <protection locked="0"/>
    </xf>
    <xf numFmtId="4" fontId="8" fillId="0" borderId="0" xfId="9" applyNumberFormat="1" applyFont="1" applyAlignment="1" applyProtection="1">
      <alignment vertical="top"/>
      <protection locked="0"/>
    </xf>
    <xf numFmtId="4" fontId="8" fillId="0" borderId="0" xfId="9" applyNumberFormat="1" applyFont="1" applyAlignment="1" applyProtection="1">
      <alignment horizontal="center"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9" fillId="0" borderId="5" xfId="8" applyFont="1" applyFill="1" applyBorder="1" applyAlignment="1" applyProtection="1">
      <alignment horizontal="left" vertical="top" wrapText="1"/>
    </xf>
    <xf numFmtId="0" fontId="9" fillId="0" borderId="2" xfId="8" applyFont="1" applyFill="1" applyBorder="1" applyAlignment="1" applyProtection="1">
      <alignment horizontal="left" vertical="top" wrapText="1"/>
    </xf>
    <xf numFmtId="0" fontId="9" fillId="2" borderId="8" xfId="8" applyFont="1" applyFill="1" applyBorder="1" applyAlignment="1" applyProtection="1">
      <alignment horizontal="center" vertical="center" wrapText="1"/>
      <protection locked="0"/>
    </xf>
    <xf numFmtId="0" fontId="9" fillId="2" borderId="9" xfId="8" applyFont="1" applyFill="1" applyBorder="1" applyAlignment="1" applyProtection="1">
      <alignment horizontal="center" vertical="center" wrapText="1"/>
      <protection locked="0"/>
    </xf>
    <xf numFmtId="0" fontId="9" fillId="2" borderId="10" xfId="8" applyFont="1" applyFill="1" applyBorder="1" applyAlignment="1" applyProtection="1">
      <alignment horizontal="center" vertical="center" wrapText="1"/>
      <protection locked="0"/>
    </xf>
    <xf numFmtId="0" fontId="9" fillId="2" borderId="4" xfId="8" applyFont="1" applyFill="1" applyBorder="1" applyAlignment="1">
      <alignment horizontal="center" vertical="center"/>
    </xf>
    <xf numFmtId="0" fontId="9" fillId="2" borderId="1" xfId="8" applyFont="1" applyFill="1" applyBorder="1" applyAlignment="1">
      <alignment horizontal="center" vertical="center"/>
    </xf>
    <xf numFmtId="0" fontId="9" fillId="2" borderId="5" xfId="8" applyFont="1" applyFill="1" applyBorder="1" applyAlignment="1">
      <alignment horizontal="center" vertical="center"/>
    </xf>
    <xf numFmtId="0" fontId="9" fillId="2" borderId="2" xfId="8" applyFont="1" applyFill="1" applyBorder="1" applyAlignment="1">
      <alignment horizontal="center" vertical="center"/>
    </xf>
    <xf numFmtId="0" fontId="9" fillId="2" borderId="6" xfId="8" applyFont="1" applyFill="1" applyBorder="1" applyAlignment="1">
      <alignment horizontal="center" vertical="center"/>
    </xf>
    <xf numFmtId="0" fontId="9" fillId="2" borderId="3" xfId="8" applyFont="1" applyFill="1" applyBorder="1" applyAlignment="1">
      <alignment horizontal="center" vertical="center"/>
    </xf>
    <xf numFmtId="0" fontId="9" fillId="2" borderId="12" xfId="8" applyFont="1" applyFill="1" applyBorder="1" applyAlignment="1">
      <alignment horizontal="center" vertical="center" wrapText="1"/>
    </xf>
    <xf numFmtId="0" fontId="9" fillId="2" borderId="1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1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</cellXfs>
  <cellStyles count="42">
    <cellStyle name="=C:\WINNT\SYSTEM32\COMMAND.COM" xfId="1"/>
    <cellStyle name="Euro" xfId="2"/>
    <cellStyle name="Millares 2" xfId="3"/>
    <cellStyle name="Millares 2 2" xfId="4"/>
    <cellStyle name="Millares 2 2 2" xfId="35"/>
    <cellStyle name="Millares 2 2 3" xfId="27"/>
    <cellStyle name="Millares 2 2 4" xfId="19"/>
    <cellStyle name="Millares 2 3" xfId="5"/>
    <cellStyle name="Millares 2 3 2" xfId="36"/>
    <cellStyle name="Millares 2 3 3" xfId="28"/>
    <cellStyle name="Millares 2 3 4" xfId="20"/>
    <cellStyle name="Millares 2 4" xfId="34"/>
    <cellStyle name="Millares 2 5" xfId="26"/>
    <cellStyle name="Millares 2 6" xfId="18"/>
    <cellStyle name="Millares 3" xfId="6"/>
    <cellStyle name="Millares 3 2" xfId="37"/>
    <cellStyle name="Millares 3 3" xfId="29"/>
    <cellStyle name="Millares 3 4" xfId="21"/>
    <cellStyle name="Moneda 2" xfId="7"/>
    <cellStyle name="Moneda 2 2" xfId="38"/>
    <cellStyle name="Moneda 2 3" xfId="30"/>
    <cellStyle name="Moneda 2 4" xfId="22"/>
    <cellStyle name="Normal" xfId="0" builtinId="0"/>
    <cellStyle name="Normal 2" xfId="8"/>
    <cellStyle name="Normal 2 2" xfId="9"/>
    <cellStyle name="Normal 2 3" xfId="39"/>
    <cellStyle name="Normal 2 4" xfId="31"/>
    <cellStyle name="Normal 2 5" xfId="23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41"/>
    <cellStyle name="Normal 6 2 3" xfId="33"/>
    <cellStyle name="Normal 6 2 4" xfId="25"/>
    <cellStyle name="Normal 6 3" xfId="40"/>
    <cellStyle name="Normal 6 4" xfId="32"/>
    <cellStyle name="Normal 6 5" xfId="24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1114425</xdr:colOff>
      <xdr:row>1</xdr:row>
      <xdr:rowOff>104775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19200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showGridLines="0" tabSelected="1" view="pageBreakPreview" zoomScaleNormal="100" zoomScaleSheetLayoutView="100" workbookViewId="0">
      <selection activeCell="B50" sqref="B50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58.5" customHeight="1" x14ac:dyDescent="0.2">
      <c r="A1" s="53" t="s">
        <v>49</v>
      </c>
      <c r="B1" s="54"/>
      <c r="C1" s="54"/>
      <c r="D1" s="54"/>
      <c r="E1" s="54"/>
      <c r="F1" s="54"/>
      <c r="G1" s="54"/>
      <c r="H1" s="55"/>
    </row>
    <row r="2" spans="1:9" s="3" customFormat="1" x14ac:dyDescent="0.2">
      <c r="A2" s="56" t="s">
        <v>14</v>
      </c>
      <c r="B2" s="57"/>
      <c r="C2" s="54" t="s">
        <v>22</v>
      </c>
      <c r="D2" s="54"/>
      <c r="E2" s="54"/>
      <c r="F2" s="54"/>
      <c r="G2" s="54"/>
      <c r="H2" s="62" t="s">
        <v>19</v>
      </c>
    </row>
    <row r="3" spans="1:9" s="1" customFormat="1" ht="24.95" customHeight="1" x14ac:dyDescent="0.2">
      <c r="A3" s="58"/>
      <c r="B3" s="59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3"/>
    </row>
    <row r="4" spans="1:9" s="1" customFormat="1" x14ac:dyDescent="0.2">
      <c r="A4" s="60"/>
      <c r="B4" s="61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74936.070000000007</v>
      </c>
      <c r="D5" s="21">
        <v>0</v>
      </c>
      <c r="E5" s="21">
        <f>C5+D5</f>
        <v>74936.070000000007</v>
      </c>
      <c r="F5" s="21">
        <v>36884</v>
      </c>
      <c r="G5" s="21">
        <v>36884</v>
      </c>
      <c r="H5" s="21">
        <f>G5-C5</f>
        <v>-38052.070000000007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58001.85</v>
      </c>
      <c r="D8" s="22">
        <v>16400</v>
      </c>
      <c r="E8" s="22">
        <f t="shared" si="0"/>
        <v>74401.850000000006</v>
      </c>
      <c r="F8" s="22">
        <v>40485.99</v>
      </c>
      <c r="G8" s="22">
        <v>40485.99</v>
      </c>
      <c r="H8" s="22">
        <f t="shared" si="1"/>
        <v>-17515.86</v>
      </c>
      <c r="I8" s="45" t="s">
        <v>39</v>
      </c>
    </row>
    <row r="9" spans="1:9" x14ac:dyDescent="0.2">
      <c r="A9" s="33"/>
      <c r="B9" s="43" t="s">
        <v>4</v>
      </c>
      <c r="C9" s="22">
        <v>46226</v>
      </c>
      <c r="D9" s="22">
        <v>0</v>
      </c>
      <c r="E9" s="22">
        <f t="shared" si="0"/>
        <v>46226</v>
      </c>
      <c r="F9" s="22">
        <v>168878.75</v>
      </c>
      <c r="G9" s="22">
        <v>168878.75</v>
      </c>
      <c r="H9" s="22">
        <f t="shared" si="1"/>
        <v>122652.75</v>
      </c>
      <c r="I9" s="45" t="s">
        <v>40</v>
      </c>
    </row>
    <row r="10" spans="1:9" x14ac:dyDescent="0.2">
      <c r="A10" s="34"/>
      <c r="B10" s="44" t="s">
        <v>5</v>
      </c>
      <c r="C10" s="22">
        <v>92000.94</v>
      </c>
      <c r="D10" s="22">
        <v>326145.5</v>
      </c>
      <c r="E10" s="22">
        <f t="shared" ref="E10:E13" si="2">C10+D10</f>
        <v>418146.44</v>
      </c>
      <c r="F10" s="22">
        <v>344145.5</v>
      </c>
      <c r="G10" s="22">
        <v>344145.5</v>
      </c>
      <c r="H10" s="22">
        <f t="shared" ref="H10:H13" si="3">G10-C10</f>
        <v>252144.56</v>
      </c>
      <c r="I10" s="45" t="s">
        <v>41</v>
      </c>
    </row>
    <row r="11" spans="1:9" x14ac:dyDescent="0.2">
      <c r="A11" s="40"/>
      <c r="B11" s="43" t="s">
        <v>24</v>
      </c>
      <c r="C11" s="22">
        <v>0</v>
      </c>
      <c r="D11" s="22">
        <v>0</v>
      </c>
      <c r="E11" s="22">
        <f t="shared" si="2"/>
        <v>0</v>
      </c>
      <c r="F11" s="22">
        <v>0</v>
      </c>
      <c r="G11" s="22">
        <v>0</v>
      </c>
      <c r="H11" s="22">
        <f t="shared" si="3"/>
        <v>0</v>
      </c>
      <c r="I11" s="45" t="s">
        <v>42</v>
      </c>
    </row>
    <row r="12" spans="1:9" ht="22.5" x14ac:dyDescent="0.2">
      <c r="A12" s="40"/>
      <c r="B12" s="43" t="s">
        <v>25</v>
      </c>
      <c r="C12" s="22">
        <v>80202986.170000002</v>
      </c>
      <c r="D12" s="22">
        <v>26393498.859999999</v>
      </c>
      <c r="E12" s="22">
        <f t="shared" si="2"/>
        <v>106596485.03</v>
      </c>
      <c r="F12" s="22">
        <v>84554856.239999995</v>
      </c>
      <c r="G12" s="22">
        <v>84554856.239999995</v>
      </c>
      <c r="H12" s="22">
        <f t="shared" si="3"/>
        <v>4351870.0699999928</v>
      </c>
      <c r="I12" s="45" t="s">
        <v>43</v>
      </c>
    </row>
    <row r="13" spans="1:9" ht="22.5" x14ac:dyDescent="0.2">
      <c r="A13" s="40"/>
      <c r="B13" s="43" t="s">
        <v>26</v>
      </c>
      <c r="C13" s="22">
        <v>0</v>
      </c>
      <c r="D13" s="22">
        <v>0</v>
      </c>
      <c r="E13" s="22">
        <f t="shared" si="2"/>
        <v>0</v>
      </c>
      <c r="F13" s="22">
        <v>0</v>
      </c>
      <c r="G13" s="22">
        <v>0</v>
      </c>
      <c r="H13" s="22">
        <f t="shared" si="3"/>
        <v>0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9772457.5800000001</v>
      </c>
      <c r="E14" s="22">
        <f t="shared" ref="E14" si="4">C14+D14</f>
        <v>9772457.5800000001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80474151.030000001</v>
      </c>
      <c r="D16" s="23">
        <f t="shared" ref="D16:H16" si="6">SUM(D5:D14)</f>
        <v>36508501.939999998</v>
      </c>
      <c r="E16" s="23">
        <f t="shared" si="6"/>
        <v>116982652.97</v>
      </c>
      <c r="F16" s="23">
        <f t="shared" si="6"/>
        <v>85145250.479999989</v>
      </c>
      <c r="G16" s="11">
        <f t="shared" si="6"/>
        <v>85145250.479999989</v>
      </c>
      <c r="H16" s="12">
        <f t="shared" si="6"/>
        <v>4671099.4499999927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4" t="s">
        <v>23</v>
      </c>
      <c r="B18" s="65"/>
      <c r="C18" s="54" t="s">
        <v>22</v>
      </c>
      <c r="D18" s="54"/>
      <c r="E18" s="54"/>
      <c r="F18" s="54"/>
      <c r="G18" s="54"/>
      <c r="H18" s="62" t="s">
        <v>19</v>
      </c>
      <c r="I18" s="45" t="s">
        <v>46</v>
      </c>
    </row>
    <row r="19" spans="1:9" ht="22.5" x14ac:dyDescent="0.2">
      <c r="A19" s="66"/>
      <c r="B19" s="67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3"/>
      <c r="I19" s="45" t="s">
        <v>46</v>
      </c>
    </row>
    <row r="20" spans="1:9" x14ac:dyDescent="0.2">
      <c r="A20" s="68"/>
      <c r="B20" s="69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80474151.030000001</v>
      </c>
      <c r="D21" s="24">
        <f t="shared" si="7"/>
        <v>26736044.359999999</v>
      </c>
      <c r="E21" s="24">
        <f t="shared" si="7"/>
        <v>107210195.39</v>
      </c>
      <c r="F21" s="24">
        <f t="shared" si="7"/>
        <v>85145250.479999989</v>
      </c>
      <c r="G21" s="24">
        <f t="shared" si="7"/>
        <v>85145250.479999989</v>
      </c>
      <c r="H21" s="24">
        <f t="shared" si="7"/>
        <v>4671099.4499999927</v>
      </c>
      <c r="I21" s="45" t="s">
        <v>46</v>
      </c>
    </row>
    <row r="22" spans="1:9" x14ac:dyDescent="0.2">
      <c r="A22" s="16"/>
      <c r="B22" s="17" t="s">
        <v>0</v>
      </c>
      <c r="C22" s="25">
        <v>74936.070000000007</v>
      </c>
      <c r="D22" s="25">
        <v>0</v>
      </c>
      <c r="E22" s="25">
        <f t="shared" ref="E22:E25" si="8">C22+D22</f>
        <v>74936.070000000007</v>
      </c>
      <c r="F22" s="25">
        <v>36884</v>
      </c>
      <c r="G22" s="25">
        <v>36884</v>
      </c>
      <c r="H22" s="25">
        <f t="shared" ref="H22:H25" si="9">G22-C22</f>
        <v>-38052.070000000007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58001.85</v>
      </c>
      <c r="D25" s="25">
        <v>16400</v>
      </c>
      <c r="E25" s="25">
        <f t="shared" si="8"/>
        <v>74401.850000000006</v>
      </c>
      <c r="F25" s="25">
        <v>40485.99</v>
      </c>
      <c r="G25" s="25">
        <v>40485.99</v>
      </c>
      <c r="H25" s="25">
        <f t="shared" si="9"/>
        <v>-17515.86</v>
      </c>
      <c r="I25" s="45" t="s">
        <v>39</v>
      </c>
    </row>
    <row r="26" spans="1:9" x14ac:dyDescent="0.2">
      <c r="A26" s="16"/>
      <c r="B26" s="17" t="s">
        <v>28</v>
      </c>
      <c r="C26" s="25">
        <v>46226</v>
      </c>
      <c r="D26" s="25">
        <v>0</v>
      </c>
      <c r="E26" s="25">
        <f t="shared" ref="E26" si="10">C26+D26</f>
        <v>46226</v>
      </c>
      <c r="F26" s="25">
        <v>168878.75</v>
      </c>
      <c r="G26" s="25">
        <v>168878.75</v>
      </c>
      <c r="H26" s="25">
        <f t="shared" ref="H26" si="11">G26-C26</f>
        <v>122652.75</v>
      </c>
      <c r="I26" s="45" t="s">
        <v>40</v>
      </c>
    </row>
    <row r="27" spans="1:9" x14ac:dyDescent="0.2">
      <c r="A27" s="16"/>
      <c r="B27" s="17" t="s">
        <v>29</v>
      </c>
      <c r="C27" s="25">
        <v>92000.94</v>
      </c>
      <c r="D27" s="25">
        <v>326145.5</v>
      </c>
      <c r="E27" s="25">
        <f t="shared" ref="E27:E29" si="12">C27+D27</f>
        <v>418146.44</v>
      </c>
      <c r="F27" s="25">
        <v>344145.5</v>
      </c>
      <c r="G27" s="25">
        <v>344145.5</v>
      </c>
      <c r="H27" s="25">
        <f t="shared" ref="H27:H29" si="13">G27-C27</f>
        <v>252144.56</v>
      </c>
      <c r="I27" s="45" t="s">
        <v>41</v>
      </c>
    </row>
    <row r="28" spans="1:9" ht="22.5" x14ac:dyDescent="0.2">
      <c r="A28" s="16"/>
      <c r="B28" s="17" t="s">
        <v>30</v>
      </c>
      <c r="C28" s="25">
        <v>80202986.170000002</v>
      </c>
      <c r="D28" s="25">
        <v>26393498.859999999</v>
      </c>
      <c r="E28" s="25">
        <f t="shared" si="12"/>
        <v>106596485.03</v>
      </c>
      <c r="F28" s="25">
        <v>84554856.239999995</v>
      </c>
      <c r="G28" s="25">
        <v>84554856.239999995</v>
      </c>
      <c r="H28" s="25">
        <f t="shared" si="13"/>
        <v>4351870.0699999928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51" t="s">
        <v>48</v>
      </c>
      <c r="B31" s="52"/>
      <c r="C31" s="26">
        <f t="shared" ref="C31:H31" si="14">SUM(C32:C35)</f>
        <v>0</v>
      </c>
      <c r="D31" s="26">
        <f t="shared" si="14"/>
        <v>0</v>
      </c>
      <c r="E31" s="26">
        <f t="shared" si="14"/>
        <v>0</v>
      </c>
      <c r="F31" s="26">
        <f t="shared" si="14"/>
        <v>0</v>
      </c>
      <c r="G31" s="26">
        <f t="shared" si="14"/>
        <v>0</v>
      </c>
      <c r="H31" s="26">
        <f t="shared" si="14"/>
        <v>0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0</v>
      </c>
      <c r="D33" s="25">
        <v>0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0</v>
      </c>
      <c r="I33" s="45" t="s">
        <v>40</v>
      </c>
    </row>
    <row r="34" spans="1:9" x14ac:dyDescent="0.2">
      <c r="A34" s="16"/>
      <c r="B34" s="17" t="s">
        <v>32</v>
      </c>
      <c r="C34" s="25">
        <v>0</v>
      </c>
      <c r="D34" s="25">
        <v>0</v>
      </c>
      <c r="E34" s="25">
        <f>C34+D34</f>
        <v>0</v>
      </c>
      <c r="F34" s="25">
        <v>0</v>
      </c>
      <c r="G34" s="25">
        <v>0</v>
      </c>
      <c r="H34" s="25">
        <f t="shared" si="15"/>
        <v>0</v>
      </c>
      <c r="I34" s="45" t="s">
        <v>42</v>
      </c>
    </row>
    <row r="35" spans="1:9" ht="22.5" x14ac:dyDescent="0.2">
      <c r="A35" s="16"/>
      <c r="B35" s="17" t="s">
        <v>26</v>
      </c>
      <c r="C35" s="25">
        <v>0</v>
      </c>
      <c r="D35" s="25">
        <v>0</v>
      </c>
      <c r="E35" s="25">
        <f>C35+D35</f>
        <v>0</v>
      </c>
      <c r="F35" s="25">
        <v>0</v>
      </c>
      <c r="G35" s="25">
        <v>0</v>
      </c>
      <c r="H35" s="25">
        <f t="shared" ref="H35" si="16">G35-C35</f>
        <v>0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9772457.5800000001</v>
      </c>
      <c r="E37" s="26">
        <f t="shared" si="17"/>
        <v>9772457.5800000001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9772457.5800000001</v>
      </c>
      <c r="E38" s="25">
        <f>C38+D38</f>
        <v>9772457.5800000001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80474151.030000001</v>
      </c>
      <c r="D39" s="23">
        <f t="shared" ref="D39:H39" si="18">SUM(D37+D31+D21)</f>
        <v>36508501.939999998</v>
      </c>
      <c r="E39" s="23">
        <f t="shared" si="18"/>
        <v>116982652.97</v>
      </c>
      <c r="F39" s="23">
        <f t="shared" si="18"/>
        <v>85145250.479999989</v>
      </c>
      <c r="G39" s="23">
        <f t="shared" si="18"/>
        <v>85145250.479999989</v>
      </c>
      <c r="H39" s="12">
        <f t="shared" si="18"/>
        <v>4671099.4499999927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50" t="s">
        <v>36</v>
      </c>
      <c r="C44" s="50"/>
      <c r="D44" s="50"/>
      <c r="E44" s="50"/>
      <c r="F44" s="50"/>
      <c r="G44" s="50"/>
      <c r="H44" s="50"/>
    </row>
    <row r="49" spans="2:8" x14ac:dyDescent="0.2">
      <c r="B49" s="46" t="s">
        <v>53</v>
      </c>
      <c r="C49" s="47"/>
      <c r="D49" s="48"/>
      <c r="E49" s="48"/>
      <c r="F49" s="49" t="s">
        <v>50</v>
      </c>
      <c r="G49" s="49"/>
      <c r="H49" s="49"/>
    </row>
    <row r="50" spans="2:8" x14ac:dyDescent="0.2">
      <c r="B50" s="46" t="s">
        <v>51</v>
      </c>
      <c r="C50" s="47"/>
      <c r="D50" s="48"/>
      <c r="E50" s="48"/>
      <c r="F50" s="49" t="s">
        <v>52</v>
      </c>
      <c r="G50" s="49"/>
      <c r="H50" s="49"/>
    </row>
  </sheetData>
  <sheetProtection formatCells="0" formatColumns="0" formatRows="0" insertRows="0" autoFilter="0"/>
  <mergeCells count="11">
    <mergeCell ref="F50:H50"/>
    <mergeCell ref="F49:H49"/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ignoredErrors>
    <ignoredError sqref="C20:G20 C4:G4 I5:I40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2019-04-05T21:16:20Z</cp:lastPrinted>
  <dcterms:created xsi:type="dcterms:W3CDTF">2012-12-11T20:48:19Z</dcterms:created>
  <dcterms:modified xsi:type="dcterms:W3CDTF">2021-04-09T21:11:21Z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