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0">Conciliacion_Eg!$A$1:$C$41</definedName>
    <definedName name="_xlnm.Print_Area" localSheetId="9">Conciliacion_Ig!$A$1:$C$22</definedName>
  </definedNames>
  <calcPr calcId="152511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<sst xmlns="http://schemas.openxmlformats.org/spreadsheetml/2006/main" count="955" uniqueCount="678">
  <si>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</si>
  <si>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</si>
  <si>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</si>
  <si>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</si>
  <si>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</si>
  <si>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</si>
  <si>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</si>
  <si>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</si>
  <si>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</si>
  <si>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</si>
  <si>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</si>
  <si>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</si>
  <si>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</si>
  <si>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</si>
  <si>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</si>
  <si>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</si>
  <si>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</si>
  <si>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</si>
  <si>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</si>
  <si>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</si>
  <si>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</si>
  <si>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</si>
  <si>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</si>
  <si>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</si>
  <si>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</si>
  <si>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</si>
  <si>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</si>
  <si>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</si>
  <si>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</si>
  <si>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</si>
  <si>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</si>
  <si>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</si>
  <si>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</si>
  <si>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</si>
  <si>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</si>
  <si>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</si>
  <si>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</si>
  <si>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</si>
  <si>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</si>
  <si>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</si>
  <si>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</si>
  <si>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</si>
  <si>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</si>
  <si>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</si>
  <si>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</si>
  <si>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</si>
  <si>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</si>
  <si>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</si>
  <si>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</si>
  <si>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</si>
  <si>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</si>
  <si>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</si>
  <si>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</si>
  <si>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</si>
  <si>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</si>
  <si>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</si>
  <si>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</si>
  <si>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</si>
  <si>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</si>
  <si>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</si>
  <si>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</si>
  <si>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</si>
  <si>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</si>
  <si>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</si>
  <si>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</si>
  <si>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</si>
  <si>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</si>
  <si>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</si>
  <si>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</si>
  <si>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</si>
  <si>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</si>
  <si>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</si>
  <si>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</si>
  <si>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</si>
  <si>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</si>
  <si>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</si>
  <si>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</si>
  <si>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</si>
  <si>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</si>
  <si>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</si>
  <si>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</si>
  <si>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</si>
  <si>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</si>
  <si>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</si>
  <si>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</si>
  <si>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</si>
  <si>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</si>
  <si>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</si>
  <si>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</si>
  <si>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</si>
  <si>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</si>
  <si>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</si>
  <si>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</si>
  <si>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</si>
  <si>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</si>
  <si>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</si>
  <si>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</si>
  <si>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</si>
  <si>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</si>
  <si>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</si>
  <si>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</si>
  <si>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</si>
  <si>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</si>
  <si>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</si>
  <si>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</si>
  <si>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</si>
  <si>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</si>
  <si>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</si>
  <si>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</si>
  <si>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</si>
  <si>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</si>
  <si>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</si>
  <si>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</si>
  <si>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</si>
  <si>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</si>
  <si>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</si>
  <si>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</si>
  <si>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</si>
  <si>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</si>
  <si>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</si>
  <si>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</si>
  <si>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</si>
  <si>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</si>
  <si>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</si>
  <si>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</si>
  <si>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</si>
  <si>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</si>
  <si>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</si>
  <si>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</si>
  <si>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</si>
  <si>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</si>
  <si>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</si>
  <si>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</si>
  <si>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</si>
  <si>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</si>
  <si>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</si>
  <si>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</si>
  <si>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</si>
  <si>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</si>
  <si>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</si>
  <si>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</si>
  <si>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</si>
  <si>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</si>
  <si>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</si>
  <si>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</si>
  <si>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</si>
  <si>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</si>
  <si>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</si>
  <si>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</si>
  <si>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</si>
  <si>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</si>
  <si>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</si>
  <si>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</si>
  <si>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</si>
  <si>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</si>
  <si>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</si>
  <si>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</si>
  <si>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</si>
  <si>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</si>
  <si>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</si>
  <si>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</si>
  <si>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</si>
  <si>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</si>
  <si>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</si>
  <si>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</si>
  <si>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</si>
  <si>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</si>
  <si>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</si>
  <si>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</si>
  <si>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</si>
  <si>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</si>
  <si>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</si>
  <si>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</si>
  <si>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</si>
  <si>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</si>
  <si>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</si>
  <si>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</si>
  <si>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</si>
  <si>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</si>
  <si>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</si>
  <si>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</si>
  <si>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</si>
  <si>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</si>
  <si>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</si>
  <si>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</si>
  <si>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</si>
  <si>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</si>
  <si>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</si>
  <si>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</si>
  <si>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</si>
  <si>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</si>
  <si>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</si>
  <si>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</si>
  <si>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</si>
  <si>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</si>
  <si>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</si>
  <si>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</si>
  <si>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</si>
  <si>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</si>
  <si>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</si>
  <si>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</si>
  <si>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</si>
  <si>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</si>
  <si>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</si>
  <si>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</si>
  <si>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</si>
  <si>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</si>
  <si>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</si>
  <si>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</si>
  <si>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</si>
  <si>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</si>
  <si>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</si>
  <si>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</si>
  <si>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</si>
  <si>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</si>
  <si>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</si>
  <si>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</si>
  <si>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</si>
  <si>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</si>
  <si>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</si>
  <si>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</si>
  <si>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</si>
  <si>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</si>
  <si>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</si>
  <si>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</si>
  <si>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</si>
  <si>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</si>
  <si>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</si>
  <si>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</si>
  <si>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</si>
  <si>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</si>
  <si>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</si>
  <si>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</si>
  <si>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</si>
  <si>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</si>
  <si>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</si>
  <si>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</si>
  <si>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</si>
  <si>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</si>
  <si>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</si>
  <si>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</si>
  <si>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</si>
  <si>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</si>
  <si>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</si>
  <si>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</si>
  <si>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</si>
  <si>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</si>
  <si>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</si>
  <si>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</si>
  <si>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</si>
  <si>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</si>
  <si>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</si>
  <si>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</si>
  <si>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</si>
  <si>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</si>
  <si>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</si>
  <si>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</si>
  <si>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</si>
  <si>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</si>
  <si>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</si>
  <si>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</si>
  <si>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</si>
  <si>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</si>
  <si>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</si>
  <si>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</si>
  <si>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</si>
  <si>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</si>
  <si>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</si>
  <si>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</si>
  <si>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</si>
  <si>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</si>
  <si>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</si>
  <si>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</si>
  <si>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</si>
  <si>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</si>
  <si>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</si>
  <si>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</si>
  <si>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</si>
  <si>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</si>
  <si>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</si>
  <si>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</si>
  <si>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</si>
  <si>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</si>
  <si>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</si>
  <si>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</si>
  <si>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</si>
  <si>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</si>
  <si>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</si>
  <si>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</si>
  <si>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</si>
  <si>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</si>
  <si>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</si>
  <si>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</si>
  <si>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</si>
  <si>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</si>
  <si>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</si>
  <si>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</si>
  <si>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</si>
  <si>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</si>
  <si>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</si>
  <si>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</si>
  <si>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</si>
  <si>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</si>
  <si>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</si>
  <si>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</si>
  <si>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</si>
  <si>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</si>
  <si>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</si>
  <si>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</si>
  <si>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</si>
  <si>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</si>
  <si>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</si>
  <si>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</si>
  <si>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</si>
  <si>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</si>
  <si>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</si>
  <si>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</si>
  <si>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</si>
  <si>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</si>
  <si>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</si>
  <si>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</si>
  <si>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</si>
  <si>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</si>
  <si>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</si>
  <si>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</si>
  <si>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</si>
  <si>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</si>
  <si>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</si>
  <si>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</si>
  <si>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</si>
  <si>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</si>
  <si>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</si>
  <si>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</si>
  <si>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</si>
  <si>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</si>
  <si>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</si>
  <si>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</si>
  <si>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</si>
  <si>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</si>
  <si>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</si>
  <si>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</si>
  <si>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</si>
  <si>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</si>
  <si>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</si>
  <si>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</si>
  <si>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</si>
  <si>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</si>
  <si>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</si>
  <si>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</si>
  <si>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</si>
  <si>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</si>
  <si>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</si>
  <si>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</si>
  <si>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</si>
  <si>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</si>
  <si>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</si>
  <si>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</si>
  <si>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</si>
  <si>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</si>
  <si>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</si>
  <si>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</si>
  <si>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</si>
  <si>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</si>
  <si>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</si>
  <si>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</si>
  <si>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</si>
  <si>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</si>
  <si>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</si>
  <si>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</si>
  <si>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</si>
  <si>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</si>
  <si>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</si>
  <si>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</si>
  <si>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</si>
  <si>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</si>
  <si>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</si>
  <si>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</si>
  <si>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</si>
  <si>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</si>
  <si>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</si>
  <si>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</si>
  <si>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</si>
  <si>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</si>
  <si>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</si>
  <si>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</si>
  <si>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</si>
  <si>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</si>
  <si>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</si>
  <si>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</si>
  <si>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</si>
  <si>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</si>
  <si>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</si>
  <si>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</si>
  <si>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</si>
  <si>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</si>
  <si>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</si>
  <si>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</si>
  <si>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</si>
  <si>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</si>
  <si>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</si>
  <si>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</si>
  <si>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</si>
  <si>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</si>
  <si>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</si>
  <si>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</si>
  <si>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</si>
  <si>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</si>
  <si>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</si>
  <si>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</si>
  <si>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</si>
  <si>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</si>
  <si>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</si>
  <si>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</si>
  <si>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</si>
  <si>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</si>
  <si>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</si>
  <si>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</si>
  <si>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</si>
  <si>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</si>
  <si>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</si>
  <si>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</si>
  <si>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</si>
  <si>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</si>
  <si>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</si>
  <si>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</si>
  <si>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</si>
  <si>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</si>
  <si>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</si>
  <si>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</si>
  <si>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</si>
  <si>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</si>
  <si>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</si>
  <si>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</si>
  <si>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</si>
  <si>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</si>
  <si>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</si>
  <si>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</si>
  <si>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</si>
  <si>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</si>
  <si>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</si>
  <si>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</si>
  <si>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</si>
  <si>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</si>
  <si>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</si>
  <si>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</si>
  <si>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</si>
  <si>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</si>
  <si>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</si>
  <si>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</si>
  <si>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</si>
  <si>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</si>
  <si>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</si>
  <si>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</si>
  <si>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</si>
  <si>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</si>
  <si>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</si>
  <si>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</si>
  <si>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</si>
  <si>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</si>
  <si>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</si>
  <si>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</si>
  <si>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</si>
  <si>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</si>
  <si>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</si>
  <si>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</si>
  <si>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</si>
  <si>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</si>
  <si>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</si>
  <si>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</si>
  <si>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</si>
  <si>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</si>
  <si>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</si>
  <si>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</si>
  <si>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</si>
  <si>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</si>
  <si>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</si>
  <si>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</si>
  <si>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</si>
  <si>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</si>
  <si>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</si>
  <si>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</si>
  <si>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</si>
  <si>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</si>
  <si>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</si>
  <si>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</si>
  <si>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</si>
  <si>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</si>
  <si>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</si>
  <si>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</si>
  <si>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</si>
  <si>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</si>
  <si>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</si>
  <si>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</si>
  <si>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</si>
  <si>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</si>
  <si>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</si>
  <si>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</si>
  <si>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</si>
  <si>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</si>
  <si>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</si>
  <si>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</si>
  <si>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</si>
  <si>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</si>
  <si>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</si>
  <si>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</si>
  <si>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</si>
  <si>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</si>
  <si>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</si>
  <si>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</si>
  <si>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</si>
  <si>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</si>
  <si>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</si>
  <si>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</si>
  <si>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</si>
  <si>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</si>
  <si>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</si>
  <si>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</si>
  <si>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</si>
  <si>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</si>
  <si>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</si>
  <si>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</si>
  <si>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</si>
  <si>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</si>
  <si>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</si>
  <si>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</si>
  <si>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</si>
  <si>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</si>
  <si>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</si>
  <si>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</si>
  <si>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</si>
  <si>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</si>
  <si>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</si>
  <si>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</si>
  <si>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</si>
  <si>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</si>
  <si>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</si>
  <si>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</si>
  <si>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</si>
  <si>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</si>
  <si>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</si>
  <si>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</si>
  <si>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</si>
  <si>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</si>
  <si>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</si>
  <si>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</si>
  <si>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</si>
  <si>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</si>
  <si>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</si>
  <si>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</si>
  <si>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</si>
  <si>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</si>
  <si>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</si>
  <si>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</si>
  <si>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</si>
  <si>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</si>
  <si>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</si>
  <si>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</si>
  <si>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</si>
  <si>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</si>
  <si>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</si>
  <si>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</si>
  <si>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</si>
  <si>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</si>
  <si>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</si>
  <si>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</si>
  <si>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</si>
  <si>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</si>
  <si>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</si>
  <si>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</si>
  <si>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</si>
  <si>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</si>
  <si>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</si>
  <si>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</si>
  <si>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</si>
  <si>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</si>
  <si>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</si>
  <si>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</si>
  <si>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</si>
  <si>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</si>
  <si>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</si>
  <si>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</si>
  <si>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</si>
  <si>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</si>
  <si>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</si>
  <si>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</si>
  <si>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</si>
  <si>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</si>
  <si>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</si>
  <si>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</si>
  <si>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</si>
  <si>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</si>
  <si>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</si>
  <si>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</si>
  <si>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</si>
  <si>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</si>
  <si>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</si>
  <si>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</si>
  <si>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</si>
  <si>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</si>
  <si>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</si>
  <si>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</si>
  <si>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</si>
  <si>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</si>
  <si>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</si>
  <si>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</si>
  <si>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</si>
  <si>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</si>
  <si>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</si>
  <si>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</si>
  <si>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</si>
  <si>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</si>
  <si>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</si>
  <si>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</si>
  <si>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</si>
  <si>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</si>
  <si>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</si>
  <si>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</si>
  <si>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</si>
  <si>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</si>
  <si>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</si>
  <si>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</si>
  <si>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</si>
  <si>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</si>
  <si>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</si>
  <si>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</si>
  <si>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</si>
  <si>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</si>
  <si>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</si>
  <si>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</si>
  <si>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</si>
  <si>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</si>
  <si>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</si>
  <si>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</si>
  <si>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</si>
  <si>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</si>
  <si>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</si>
  <si>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</si>
  <si>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</si>
  <si>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</si>
  <si>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</si>
  <si>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</si>
  <si>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</si>
  <si>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</si>
  <si>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</si>
  <si>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</si>
  <si>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</si>
  <si>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</si>
  <si>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</si>
  <si>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</si>
  <si>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</si>
  <si>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</si>
  <si>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</si>
  <si>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</si>
  <si>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</si>
  <si>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</si>
  <si>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</si>
  <si>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</si>
  <si>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</si>
  <si>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</si>
  <si>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</si>
  <si>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</si>
  <si>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</si>
  <si>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</si>
  <si>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</si>
  <si>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</si>
  <si>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</si>
  <si>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</si>
  <si>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</si>
  <si>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</si>
  <si>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</si>
  <si>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</si>
  <si>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</si>
  <si>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Municipio de Atarjea, Gto.</t>
  </si>
  <si>
    <t>Correspondiente del 1 de Enero 30 de Septiembre de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</si>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</sst>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19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horizontal="center" vertical="top" wrapText="1"/>
      <protection locked="0"/>
    </xf>
    <xf numFmtId="0" fontId="8" fillId="0" borderId="0" xfId="10" applyFont="1" applyAlignment="1">
      <alignment horizontal="left" wrapText="1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0" applyFont="1" applyProtection="1">
      <protection locked="0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3" fillId="0" borderId="9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indent="1"/>
    </xf>
    <xf numFmtId="4" fontId="13" fillId="0" borderId="11" xfId="13" applyNumberFormat="1" applyFont="1" applyFill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/>
    </xf>
    <xf numFmtId="4" fontId="12" fillId="0" borderId="9" xfId="13" applyNumberFormat="1" applyFont="1" applyFill="1" applyBorder="1" applyAlignment="1">
      <alignment horizontal="right" vertical="center"/>
    </xf>
    <xf numFmtId="4" fontId="13" fillId="0" borderId="9" xfId="13" applyNumberFormat="1" applyFont="1" applyFill="1" applyBorder="1" applyAlignment="1">
      <alignment horizontal="right" vertical="center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3" fillId="0" borderId="9" xfId="13" applyNumberFormat="1" applyFont="1" applyFill="1" applyBorder="1" applyAlignment="1">
      <alignment horizontal="right"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</cellXfs>
  <cellStyles count="22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4" xfId="20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228600</xdr:colOff>
      <xdr:row>3</xdr:row>
      <xdr:rowOff>114300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542925</xdr:colOff>
      <xdr:row>3</xdr:row>
      <xdr:rowOff>9526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096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419101</xdr:colOff>
      <xdr:row>3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858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422384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134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872358</xdr:colOff>
      <xdr:row>3</xdr:row>
      <xdr:rowOff>29232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134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3</xdr:row>
      <xdr:rowOff>4598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189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3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I53" sqref="I53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672</v>
      </c>
      <c r="B1" s="152"/>
      <c r="C1" s="17"/>
      <c r="D1" s="14" t="s">
        <v>614</v>
      </c>
      <c r="E1" s="15">
        <v>2022</v>
      </c>
    </row>
    <row r="2" spans="1:5" ht="18.95" customHeight="1" x14ac:dyDescent="0.2">
      <c r="A2" s="153" t="s">
        <v>613</v>
      </c>
      <c r="B2" s="153"/>
      <c r="C2" s="36"/>
      <c r="D2" s="14" t="s">
        <v>615</v>
      </c>
      <c r="E2" s="17" t="s">
        <v>620</v>
      </c>
    </row>
    <row r="3" spans="1:5" ht="18.95" customHeight="1" x14ac:dyDescent="0.2">
      <c r="A3" s="154" t="s">
        <v>673</v>
      </c>
      <c r="B3" s="154"/>
      <c r="C3" s="17"/>
      <c r="D3" s="14" t="s">
        <v>616</v>
      </c>
      <c r="E3" s="15">
        <v>3</v>
      </c>
    </row>
    <row r="4" spans="1:5" s="87" customFormat="1" ht="18.95" customHeight="1" x14ac:dyDescent="0.2">
      <c r="A4" s="154" t="s">
        <v>635</v>
      </c>
      <c r="B4" s="154"/>
      <c r="C4" s="154"/>
      <c r="D4" s="154"/>
      <c r="E4" s="154"/>
    </row>
    <row r="5" spans="1:5" ht="15" customHeight="1" x14ac:dyDescent="0.2">
      <c r="A5" s="132" t="s">
        <v>41</v>
      </c>
      <c r="B5" s="131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88" t="s">
        <v>577</v>
      </c>
      <c r="B24" s="89" t="s">
        <v>306</v>
      </c>
    </row>
    <row r="25" spans="1:2" x14ac:dyDescent="0.2">
      <c r="A25" s="88" t="s">
        <v>578</v>
      </c>
      <c r="B25" s="89" t="s">
        <v>579</v>
      </c>
    </row>
    <row r="26" spans="1:2" s="87" customFormat="1" x14ac:dyDescent="0.2">
      <c r="A26" s="88" t="s">
        <v>580</v>
      </c>
      <c r="B26" s="89" t="s">
        <v>343</v>
      </c>
    </row>
    <row r="27" spans="1:2" x14ac:dyDescent="0.2">
      <c r="A27" s="88" t="s">
        <v>581</v>
      </c>
      <c r="B27" s="89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87" t="s">
        <v>637</v>
      </c>
    </row>
    <row r="46" spans="1:2" s="183" customFormat="1" x14ac:dyDescent="0.2"/>
    <row r="47" spans="1:2" s="183" customFormat="1" x14ac:dyDescent="0.2"/>
    <row r="52" spans="1:5" x14ac:dyDescent="0.2">
      <c r="A52" s="180" t="s">
        <v>674</v>
      </c>
      <c r="B52" s="180"/>
      <c r="C52" s="182" t="s">
        <v>675</v>
      </c>
      <c r="D52" s="182"/>
      <c r="E52" s="182"/>
    </row>
    <row r="53" spans="1:5" x14ac:dyDescent="0.2">
      <c r="A53" s="180" t="s">
        <v>676</v>
      </c>
      <c r="B53" s="180"/>
      <c r="C53" s="182" t="s">
        <v>677</v>
      </c>
      <c r="D53" s="182"/>
      <c r="E53" s="182"/>
    </row>
  </sheetData>
  <sheetProtection formatCells="0" formatColumns="0" formatRows="0" autoFilter="0" pivotTables="0"/>
  <mergeCells count="8">
    <mergeCell ref="A1:B1"/>
    <mergeCell ref="A2:B2"/>
    <mergeCell ref="A3:B3"/>
    <mergeCell ref="A4:E4"/>
    <mergeCell ref="A53:B53"/>
    <mergeCell ref="C53:E53"/>
    <mergeCell ref="A52:B52"/>
    <mergeCell ref="C52:E52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view="pageBreakPreview" zoomScale="145" zoomScaleNormal="100" zoomScaleSheetLayoutView="145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58" t="s">
        <v>672</v>
      </c>
      <c r="B1" s="159"/>
      <c r="C1" s="160"/>
    </row>
    <row r="2" spans="1:3" s="37" customFormat="1" ht="18" customHeight="1" x14ac:dyDescent="0.25">
      <c r="A2" s="161" t="s">
        <v>625</v>
      </c>
      <c r="B2" s="162"/>
      <c r="C2" s="163"/>
    </row>
    <row r="3" spans="1:3" s="37" customFormat="1" ht="18" customHeight="1" x14ac:dyDescent="0.25">
      <c r="A3" s="161" t="s">
        <v>673</v>
      </c>
      <c r="B3" s="164"/>
      <c r="C3" s="163"/>
    </row>
    <row r="4" spans="1:3" s="40" customFormat="1" ht="18" customHeight="1" x14ac:dyDescent="0.2">
      <c r="A4" s="165" t="s">
        <v>626</v>
      </c>
      <c r="B4" s="166"/>
      <c r="C4" s="167"/>
    </row>
    <row r="5" spans="1:3" s="38" customFormat="1" x14ac:dyDescent="0.2">
      <c r="A5" s="58" t="s">
        <v>525</v>
      </c>
      <c r="B5" s="58"/>
      <c r="C5" s="184">
        <v>70418202.150000006</v>
      </c>
    </row>
    <row r="6" spans="1:3" x14ac:dyDescent="0.2">
      <c r="A6" s="59"/>
      <c r="B6" s="60"/>
      <c r="C6" s="191"/>
    </row>
    <row r="7" spans="1:3" x14ac:dyDescent="0.2">
      <c r="A7" s="66" t="s">
        <v>526</v>
      </c>
      <c r="B7" s="66"/>
      <c r="C7" s="185">
        <f>SUM(C8:C13)</f>
        <v>0</v>
      </c>
    </row>
    <row r="8" spans="1:3" x14ac:dyDescent="0.2">
      <c r="A8" s="73" t="s">
        <v>527</v>
      </c>
      <c r="B8" s="72" t="s">
        <v>344</v>
      </c>
      <c r="C8" s="186">
        <v>0</v>
      </c>
    </row>
    <row r="9" spans="1:3" x14ac:dyDescent="0.2">
      <c r="A9" s="61" t="s">
        <v>528</v>
      </c>
      <c r="B9" s="62" t="s">
        <v>537</v>
      </c>
      <c r="C9" s="186">
        <v>0</v>
      </c>
    </row>
    <row r="10" spans="1:3" x14ac:dyDescent="0.2">
      <c r="A10" s="61" t="s">
        <v>529</v>
      </c>
      <c r="B10" s="62" t="s">
        <v>352</v>
      </c>
      <c r="C10" s="186">
        <v>0</v>
      </c>
    </row>
    <row r="11" spans="1:3" x14ac:dyDescent="0.2">
      <c r="A11" s="61" t="s">
        <v>530</v>
      </c>
      <c r="B11" s="62" t="s">
        <v>353</v>
      </c>
      <c r="C11" s="186">
        <v>0</v>
      </c>
    </row>
    <row r="12" spans="1:3" x14ac:dyDescent="0.2">
      <c r="A12" s="61" t="s">
        <v>531</v>
      </c>
      <c r="B12" s="62" t="s">
        <v>354</v>
      </c>
      <c r="C12" s="186">
        <v>0</v>
      </c>
    </row>
    <row r="13" spans="1:3" x14ac:dyDescent="0.2">
      <c r="A13" s="63" t="s">
        <v>532</v>
      </c>
      <c r="B13" s="64" t="s">
        <v>533</v>
      </c>
      <c r="C13" s="186">
        <v>0</v>
      </c>
    </row>
    <row r="14" spans="1:3" x14ac:dyDescent="0.2">
      <c r="A14" s="71"/>
      <c r="B14" s="65"/>
      <c r="C14" s="187"/>
    </row>
    <row r="15" spans="1:3" x14ac:dyDescent="0.2">
      <c r="A15" s="66" t="s">
        <v>83</v>
      </c>
      <c r="B15" s="60"/>
      <c r="C15" s="185">
        <f>SUM(C16:C18)</f>
        <v>0</v>
      </c>
    </row>
    <row r="16" spans="1:3" x14ac:dyDescent="0.2">
      <c r="A16" s="67">
        <v>3.1</v>
      </c>
      <c r="B16" s="62" t="s">
        <v>536</v>
      </c>
      <c r="C16" s="186">
        <v>0</v>
      </c>
    </row>
    <row r="17" spans="1:3" x14ac:dyDescent="0.2">
      <c r="A17" s="68">
        <v>3.2</v>
      </c>
      <c r="B17" s="62" t="s">
        <v>534</v>
      </c>
      <c r="C17" s="186">
        <v>0</v>
      </c>
    </row>
    <row r="18" spans="1:3" x14ac:dyDescent="0.2">
      <c r="A18" s="68">
        <v>3.3</v>
      </c>
      <c r="B18" s="64" t="s">
        <v>535</v>
      </c>
      <c r="C18" s="188">
        <v>0</v>
      </c>
    </row>
    <row r="19" spans="1:3" x14ac:dyDescent="0.2">
      <c r="A19" s="59"/>
      <c r="B19" s="69"/>
      <c r="C19" s="189"/>
    </row>
    <row r="20" spans="1:3" x14ac:dyDescent="0.2">
      <c r="A20" s="70" t="s">
        <v>82</v>
      </c>
      <c r="B20" s="70"/>
      <c r="C20" s="184">
        <f>C5+C7-C15</f>
        <v>70418202.150000006</v>
      </c>
    </row>
    <row r="22" spans="1:3" ht="24" customHeight="1" x14ac:dyDescent="0.2">
      <c r="A22" s="181" t="s">
        <v>637</v>
      </c>
      <c r="B22" s="181"/>
      <c r="C22" s="181"/>
    </row>
  </sheetData>
  <mergeCells count="5">
    <mergeCell ref="A1:C1"/>
    <mergeCell ref="A2:C2"/>
    <mergeCell ref="A3:C3"/>
    <mergeCell ref="A4:C4"/>
    <mergeCell ref="A22:C22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view="pageBreakPreview" zoomScaleNormal="115" zoomScaleSheetLayoutView="100" workbookViewId="0">
      <selection activeCell="I30" sqref="I30"/>
    </sheetView>
  </sheetViews>
  <sheetFormatPr baseColWidth="10" defaultColWidth="11.42578125" defaultRowHeight="11.25" x14ac:dyDescent="0.2"/>
  <cols>
    <col min="1" max="1" width="3.7109375" style="39" customWidth="1"/>
    <col min="2" max="2" width="64.5703125" style="39" customWidth="1"/>
    <col min="3" max="3" width="18.5703125" style="39" customWidth="1"/>
    <col min="4" max="16384" width="11.42578125" style="39"/>
  </cols>
  <sheetData>
    <row r="1" spans="1:3" s="41" customFormat="1" ht="18.95" customHeight="1" x14ac:dyDescent="0.25">
      <c r="A1" s="168" t="s">
        <v>672</v>
      </c>
      <c r="B1" s="169"/>
      <c r="C1" s="170"/>
    </row>
    <row r="2" spans="1:3" s="41" customFormat="1" ht="18.95" customHeight="1" x14ac:dyDescent="0.25">
      <c r="A2" s="171" t="s">
        <v>627</v>
      </c>
      <c r="B2" s="172"/>
      <c r="C2" s="173"/>
    </row>
    <row r="3" spans="1:3" s="41" customFormat="1" ht="18.95" customHeight="1" x14ac:dyDescent="0.25">
      <c r="A3" s="171" t="s">
        <v>673</v>
      </c>
      <c r="B3" s="174"/>
      <c r="C3" s="173"/>
    </row>
    <row r="4" spans="1:3" s="42" customFormat="1" x14ac:dyDescent="0.2">
      <c r="A4" s="165" t="s">
        <v>626</v>
      </c>
      <c r="B4" s="166"/>
      <c r="C4" s="167"/>
    </row>
    <row r="5" spans="1:3" x14ac:dyDescent="0.2">
      <c r="A5" s="79" t="s">
        <v>538</v>
      </c>
      <c r="B5" s="58"/>
      <c r="C5" s="190">
        <v>0</v>
      </c>
    </row>
    <row r="6" spans="1:3" x14ac:dyDescent="0.2">
      <c r="A6" s="75"/>
      <c r="B6" s="60"/>
      <c r="C6" s="191"/>
    </row>
    <row r="7" spans="1:3" x14ac:dyDescent="0.2">
      <c r="A7" s="66" t="s">
        <v>539</v>
      </c>
      <c r="B7" s="76"/>
      <c r="C7" s="185">
        <f>SUM(C8:C28)</f>
        <v>272193.07999999996</v>
      </c>
    </row>
    <row r="8" spans="1:3" x14ac:dyDescent="0.2">
      <c r="A8" s="122">
        <v>2.1</v>
      </c>
      <c r="B8" s="80" t="s">
        <v>372</v>
      </c>
      <c r="C8" s="193">
        <v>0</v>
      </c>
    </row>
    <row r="9" spans="1:3" x14ac:dyDescent="0.2">
      <c r="A9" s="122">
        <v>2.2000000000000002</v>
      </c>
      <c r="B9" s="80" t="s">
        <v>369</v>
      </c>
      <c r="C9" s="193">
        <v>0</v>
      </c>
    </row>
    <row r="10" spans="1:3" x14ac:dyDescent="0.2">
      <c r="A10" s="84">
        <v>2.2999999999999998</v>
      </c>
      <c r="B10" s="74" t="s">
        <v>239</v>
      </c>
      <c r="C10" s="193">
        <v>191193.08</v>
      </c>
    </row>
    <row r="11" spans="1:3" x14ac:dyDescent="0.2">
      <c r="A11" s="84">
        <v>2.4</v>
      </c>
      <c r="B11" s="74" t="s">
        <v>240</v>
      </c>
      <c r="C11" s="193">
        <v>0</v>
      </c>
    </row>
    <row r="12" spans="1:3" x14ac:dyDescent="0.2">
      <c r="A12" s="84">
        <v>2.5</v>
      </c>
      <c r="B12" s="74" t="s">
        <v>241</v>
      </c>
      <c r="C12" s="193">
        <v>0</v>
      </c>
    </row>
    <row r="13" spans="1:3" x14ac:dyDescent="0.2">
      <c r="A13" s="84">
        <v>2.6</v>
      </c>
      <c r="B13" s="74" t="s">
        <v>242</v>
      </c>
      <c r="C13" s="193">
        <v>0</v>
      </c>
    </row>
    <row r="14" spans="1:3" x14ac:dyDescent="0.2">
      <c r="A14" s="84">
        <v>2.7</v>
      </c>
      <c r="B14" s="74" t="s">
        <v>243</v>
      </c>
      <c r="C14" s="193">
        <v>0</v>
      </c>
    </row>
    <row r="15" spans="1:3" x14ac:dyDescent="0.2">
      <c r="A15" s="84">
        <v>2.8</v>
      </c>
      <c r="B15" s="74" t="s">
        <v>244</v>
      </c>
      <c r="C15" s="193">
        <v>0</v>
      </c>
    </row>
    <row r="16" spans="1:3" x14ac:dyDescent="0.2">
      <c r="A16" s="84">
        <v>2.9</v>
      </c>
      <c r="B16" s="74" t="s">
        <v>246</v>
      </c>
      <c r="C16" s="193">
        <v>0</v>
      </c>
    </row>
    <row r="17" spans="1:3" x14ac:dyDescent="0.2">
      <c r="A17" s="84" t="s">
        <v>540</v>
      </c>
      <c r="B17" s="74" t="s">
        <v>541</v>
      </c>
      <c r="C17" s="193">
        <v>0</v>
      </c>
    </row>
    <row r="18" spans="1:3" x14ac:dyDescent="0.2">
      <c r="A18" s="84" t="s">
        <v>570</v>
      </c>
      <c r="B18" s="74" t="s">
        <v>248</v>
      </c>
      <c r="C18" s="193">
        <v>0</v>
      </c>
    </row>
    <row r="19" spans="1:3" x14ac:dyDescent="0.2">
      <c r="A19" s="84" t="s">
        <v>571</v>
      </c>
      <c r="B19" s="74" t="s">
        <v>542</v>
      </c>
      <c r="C19" s="193">
        <v>81000</v>
      </c>
    </row>
    <row r="20" spans="1:3" x14ac:dyDescent="0.2">
      <c r="A20" s="84" t="s">
        <v>572</v>
      </c>
      <c r="B20" s="74" t="s">
        <v>543</v>
      </c>
      <c r="C20" s="193">
        <v>0</v>
      </c>
    </row>
    <row r="21" spans="1:3" x14ac:dyDescent="0.2">
      <c r="A21" s="84" t="s">
        <v>573</v>
      </c>
      <c r="B21" s="74" t="s">
        <v>544</v>
      </c>
      <c r="C21" s="193">
        <v>0</v>
      </c>
    </row>
    <row r="22" spans="1:3" x14ac:dyDescent="0.2">
      <c r="A22" s="84" t="s">
        <v>545</v>
      </c>
      <c r="B22" s="74" t="s">
        <v>546</v>
      </c>
      <c r="C22" s="193">
        <v>0</v>
      </c>
    </row>
    <row r="23" spans="1:3" x14ac:dyDescent="0.2">
      <c r="A23" s="84" t="s">
        <v>547</v>
      </c>
      <c r="B23" s="74" t="s">
        <v>548</v>
      </c>
      <c r="C23" s="193">
        <v>0</v>
      </c>
    </row>
    <row r="24" spans="1:3" x14ac:dyDescent="0.2">
      <c r="A24" s="84" t="s">
        <v>549</v>
      </c>
      <c r="B24" s="74" t="s">
        <v>550</v>
      </c>
      <c r="C24" s="193">
        <v>0</v>
      </c>
    </row>
    <row r="25" spans="1:3" x14ac:dyDescent="0.2">
      <c r="A25" s="84" t="s">
        <v>551</v>
      </c>
      <c r="B25" s="74" t="s">
        <v>552</v>
      </c>
      <c r="C25" s="193">
        <v>0</v>
      </c>
    </row>
    <row r="26" spans="1:3" x14ac:dyDescent="0.2">
      <c r="A26" s="84" t="s">
        <v>553</v>
      </c>
      <c r="B26" s="74" t="s">
        <v>554</v>
      </c>
      <c r="C26" s="193">
        <v>0</v>
      </c>
    </row>
    <row r="27" spans="1:3" x14ac:dyDescent="0.2">
      <c r="A27" s="84" t="s">
        <v>555</v>
      </c>
      <c r="B27" s="74" t="s">
        <v>556</v>
      </c>
      <c r="C27" s="193">
        <v>0</v>
      </c>
    </row>
    <row r="28" spans="1:3" x14ac:dyDescent="0.2">
      <c r="A28" s="84" t="s">
        <v>557</v>
      </c>
      <c r="B28" s="80" t="s">
        <v>558</v>
      </c>
      <c r="C28" s="193">
        <v>0</v>
      </c>
    </row>
    <row r="29" spans="1:3" x14ac:dyDescent="0.2">
      <c r="A29" s="85"/>
      <c r="B29" s="81"/>
      <c r="C29" s="194"/>
    </row>
    <row r="30" spans="1:3" x14ac:dyDescent="0.2">
      <c r="A30" s="82" t="s">
        <v>559</v>
      </c>
      <c r="B30" s="83"/>
      <c r="C30" s="195">
        <f>SUM(C31:C37)</f>
        <v>0</v>
      </c>
    </row>
    <row r="31" spans="1:3" x14ac:dyDescent="0.2">
      <c r="A31" s="84" t="s">
        <v>560</v>
      </c>
      <c r="B31" s="74" t="s">
        <v>441</v>
      </c>
      <c r="C31" s="193">
        <v>0</v>
      </c>
    </row>
    <row r="32" spans="1:3" x14ac:dyDescent="0.2">
      <c r="A32" s="84" t="s">
        <v>561</v>
      </c>
      <c r="B32" s="74" t="s">
        <v>80</v>
      </c>
      <c r="C32" s="193">
        <v>0</v>
      </c>
    </row>
    <row r="33" spans="1:3" x14ac:dyDescent="0.2">
      <c r="A33" s="84" t="s">
        <v>562</v>
      </c>
      <c r="B33" s="74" t="s">
        <v>451</v>
      </c>
      <c r="C33" s="193">
        <v>0</v>
      </c>
    </row>
    <row r="34" spans="1:3" x14ac:dyDescent="0.2">
      <c r="A34" s="84" t="s">
        <v>563</v>
      </c>
      <c r="B34" s="74" t="s">
        <v>564</v>
      </c>
      <c r="C34" s="193">
        <v>0</v>
      </c>
    </row>
    <row r="35" spans="1:3" x14ac:dyDescent="0.2">
      <c r="A35" s="84" t="s">
        <v>565</v>
      </c>
      <c r="B35" s="74" t="s">
        <v>566</v>
      </c>
      <c r="C35" s="193">
        <v>0</v>
      </c>
    </row>
    <row r="36" spans="1:3" x14ac:dyDescent="0.2">
      <c r="A36" s="84" t="s">
        <v>567</v>
      </c>
      <c r="B36" s="74" t="s">
        <v>459</v>
      </c>
      <c r="C36" s="193">
        <v>0</v>
      </c>
    </row>
    <row r="37" spans="1:3" x14ac:dyDescent="0.2">
      <c r="A37" s="84" t="s">
        <v>568</v>
      </c>
      <c r="B37" s="80" t="s">
        <v>569</v>
      </c>
      <c r="C37" s="196">
        <v>0</v>
      </c>
    </row>
    <row r="38" spans="1:3" x14ac:dyDescent="0.2">
      <c r="A38" s="75"/>
      <c r="B38" s="77"/>
      <c r="C38" s="192"/>
    </row>
    <row r="39" spans="1:3" x14ac:dyDescent="0.2">
      <c r="A39" s="78" t="s">
        <v>84</v>
      </c>
      <c r="B39" s="58"/>
      <c r="C39" s="184">
        <f>C5-C7+C30</f>
        <v>-272193.07999999996</v>
      </c>
    </row>
    <row r="41" spans="1:3" ht="27" customHeight="1" x14ac:dyDescent="0.2">
      <c r="A41" s="181" t="s">
        <v>637</v>
      </c>
      <c r="B41" s="181"/>
      <c r="C41" s="181"/>
    </row>
  </sheetData>
  <mergeCells count="5">
    <mergeCell ref="A1:C1"/>
    <mergeCell ref="A2:C2"/>
    <mergeCell ref="A3:C3"/>
    <mergeCell ref="A4:C4"/>
    <mergeCell ref="A41:C41"/>
  </mergeCells>
  <pageMargins left="0.7" right="0.7" top="0.75" bottom="0.75" header="0.3" footer="0.3"/>
  <pageSetup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topLeftCell="A19" zoomScaleNormal="100" zoomScaleSheetLayoutView="100" workbookViewId="0">
      <selection activeCell="F20" sqref="F20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7" t="s">
        <v>672</v>
      </c>
      <c r="B1" s="175"/>
      <c r="C1" s="175"/>
      <c r="D1" s="175"/>
      <c r="E1" s="175"/>
      <c r="F1" s="175"/>
      <c r="G1" s="27" t="s">
        <v>617</v>
      </c>
      <c r="H1" s="28">
        <v>2022</v>
      </c>
    </row>
    <row r="2" spans="1:10" ht="18.95" customHeight="1" x14ac:dyDescent="0.2">
      <c r="A2" s="157" t="s">
        <v>628</v>
      </c>
      <c r="B2" s="175"/>
      <c r="C2" s="175"/>
      <c r="D2" s="175"/>
      <c r="E2" s="175"/>
      <c r="F2" s="175"/>
      <c r="G2" s="27" t="s">
        <v>618</v>
      </c>
      <c r="H2" s="28" t="s">
        <v>620</v>
      </c>
    </row>
    <row r="3" spans="1:10" ht="18.95" customHeight="1" x14ac:dyDescent="0.2">
      <c r="A3" s="176" t="s">
        <v>673</v>
      </c>
      <c r="B3" s="177"/>
      <c r="C3" s="177"/>
      <c r="D3" s="177"/>
      <c r="E3" s="177"/>
      <c r="F3" s="177"/>
      <c r="G3" s="27" t="s">
        <v>619</v>
      </c>
      <c r="H3" s="28">
        <v>3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86580730.689999998</v>
      </c>
      <c r="E40" s="34">
        <v>0</v>
      </c>
      <c r="F40" s="34">
        <f t="shared" si="0"/>
        <v>86580730.689999998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156355286.71000001</v>
      </c>
      <c r="E41" s="34">
        <v>-202089202.21000001</v>
      </c>
      <c r="F41" s="34">
        <f t="shared" si="0"/>
        <v>-45733915.5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91773150.840000004</v>
      </c>
      <c r="E42" s="34">
        <v>-62201763.880000003</v>
      </c>
      <c r="F42" s="34">
        <f t="shared" si="0"/>
        <v>29571386.960000001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117888843.51000001</v>
      </c>
      <c r="E43" s="34">
        <v>-117888843.51000001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23735320.68</v>
      </c>
      <c r="E44" s="34">
        <v>-94153522.829999998</v>
      </c>
      <c r="F44" s="34">
        <f t="shared" si="0"/>
        <v>-70418202.150000006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173161461.38</v>
      </c>
      <c r="E45" s="34">
        <v>-259742192.06999999</v>
      </c>
      <c r="F45" s="34">
        <f t="shared" si="0"/>
        <v>-86580730.689999998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1158731209.1500001</v>
      </c>
      <c r="E46" s="34">
        <v>-1096238621.01</v>
      </c>
      <c r="F46" s="34">
        <f t="shared" si="0"/>
        <v>62492588.140000105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721900734.35000002</v>
      </c>
      <c r="E47" s="34">
        <v>-751472121.30999994</v>
      </c>
      <c r="F47" s="34">
        <f t="shared" si="0"/>
        <v>-29571386.959999919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348693321.05000001</v>
      </c>
      <c r="E48" s="34">
        <v>-348693321.05000001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348693321.05000001</v>
      </c>
      <c r="E49" s="34">
        <v>-348693321.05000001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348693321.05000001</v>
      </c>
      <c r="E50" s="34">
        <v>-348693321.05000001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201176425.28</v>
      </c>
      <c r="E51" s="34">
        <v>-147516895.77000001</v>
      </c>
      <c r="F51" s="34">
        <f t="shared" si="0"/>
        <v>53659529.50999999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9" t="s">
        <v>50</v>
      </c>
      <c r="C1" s="110"/>
      <c r="D1" s="110"/>
      <c r="E1" s="111"/>
    </row>
    <row r="2" spans="1:8" ht="15" customHeight="1" x14ac:dyDescent="0.2">
      <c r="A2" s="2" t="s">
        <v>31</v>
      </c>
    </row>
    <row r="3" spans="1:8" x14ac:dyDescent="0.2">
      <c r="A3" s="1"/>
    </row>
    <row r="4" spans="1:8" s="113" customFormat="1" x14ac:dyDescent="0.2">
      <c r="A4" s="112" t="s">
        <v>33</v>
      </c>
    </row>
    <row r="5" spans="1:8" s="113" customFormat="1" ht="39.950000000000003" customHeight="1" x14ac:dyDescent="0.2">
      <c r="A5" s="178" t="s">
        <v>34</v>
      </c>
      <c r="B5" s="178"/>
      <c r="C5" s="178"/>
      <c r="D5" s="178"/>
      <c r="E5" s="178"/>
      <c r="H5" s="114"/>
    </row>
    <row r="6" spans="1:8" s="113" customFormat="1" x14ac:dyDescent="0.2">
      <c r="A6" s="115"/>
      <c r="B6" s="115"/>
      <c r="C6" s="115"/>
      <c r="D6" s="115"/>
      <c r="H6" s="114"/>
    </row>
    <row r="7" spans="1:8" s="113" customFormat="1" ht="12.75" x14ac:dyDescent="0.2">
      <c r="A7" s="114" t="s">
        <v>35</v>
      </c>
      <c r="B7" s="114"/>
      <c r="C7" s="114"/>
      <c r="D7" s="114"/>
    </row>
    <row r="8" spans="1:8" s="113" customFormat="1" x14ac:dyDescent="0.2">
      <c r="A8" s="114"/>
      <c r="B8" s="114"/>
      <c r="C8" s="114"/>
      <c r="D8" s="114"/>
    </row>
    <row r="9" spans="1:8" s="113" customFormat="1" x14ac:dyDescent="0.2">
      <c r="A9" s="128" t="s">
        <v>125</v>
      </c>
      <c r="B9" s="114"/>
      <c r="C9" s="114"/>
      <c r="D9" s="114"/>
    </row>
    <row r="10" spans="1:8" s="113" customFormat="1" ht="26.1" customHeight="1" x14ac:dyDescent="0.2">
      <c r="A10" s="116" t="s">
        <v>600</v>
      </c>
      <c r="B10" s="179" t="s">
        <v>36</v>
      </c>
      <c r="C10" s="179"/>
      <c r="D10" s="179"/>
      <c r="E10" s="179"/>
    </row>
    <row r="11" spans="1:8" s="113" customFormat="1" ht="12.95" customHeight="1" x14ac:dyDescent="0.2">
      <c r="A11" s="117" t="s">
        <v>601</v>
      </c>
      <c r="B11" s="118" t="s">
        <v>37</v>
      </c>
      <c r="C11" s="118"/>
      <c r="D11" s="118"/>
      <c r="E11" s="118"/>
    </row>
    <row r="12" spans="1:8" s="113" customFormat="1" ht="26.1" customHeight="1" x14ac:dyDescent="0.2">
      <c r="A12" s="117" t="s">
        <v>602</v>
      </c>
      <c r="B12" s="179" t="s">
        <v>38</v>
      </c>
      <c r="C12" s="179"/>
      <c r="D12" s="179"/>
      <c r="E12" s="179"/>
    </row>
    <row r="13" spans="1:8" s="113" customFormat="1" ht="26.1" customHeight="1" x14ac:dyDescent="0.2">
      <c r="A13" s="117" t="s">
        <v>603</v>
      </c>
      <c r="B13" s="179" t="s">
        <v>39</v>
      </c>
      <c r="C13" s="179"/>
      <c r="D13" s="179"/>
      <c r="E13" s="179"/>
    </row>
    <row r="14" spans="1:8" s="113" customFormat="1" ht="11.25" customHeight="1" x14ac:dyDescent="0.2">
      <c r="A14" s="119"/>
      <c r="B14" s="120"/>
      <c r="C14" s="120"/>
      <c r="D14" s="120"/>
      <c r="E14" s="120"/>
    </row>
    <row r="15" spans="1:8" s="113" customFormat="1" ht="39" customHeight="1" x14ac:dyDescent="0.2">
      <c r="A15" s="116" t="s">
        <v>604</v>
      </c>
      <c r="B15" s="118" t="s">
        <v>40</v>
      </c>
    </row>
    <row r="16" spans="1:8" s="113" customFormat="1" ht="12.95" customHeight="1" x14ac:dyDescent="0.2">
      <c r="A16" s="117" t="s">
        <v>605</v>
      </c>
    </row>
    <row r="17" spans="1:4" s="113" customFormat="1" ht="12.95" customHeight="1" x14ac:dyDescent="0.2">
      <c r="A17" s="118"/>
    </row>
    <row r="18" spans="1:4" s="113" customFormat="1" ht="12.95" customHeight="1" x14ac:dyDescent="0.2">
      <c r="A18" s="128" t="s">
        <v>97</v>
      </c>
    </row>
    <row r="19" spans="1:4" s="113" customFormat="1" ht="12.95" customHeight="1" x14ac:dyDescent="0.2">
      <c r="A19" s="121" t="s">
        <v>606</v>
      </c>
    </row>
    <row r="20" spans="1:4" s="113" customFormat="1" ht="12.95" customHeight="1" x14ac:dyDescent="0.2">
      <c r="A20" s="121" t="s">
        <v>607</v>
      </c>
    </row>
    <row r="21" spans="1:4" s="113" customFormat="1" x14ac:dyDescent="0.2">
      <c r="A21" s="114"/>
    </row>
    <row r="22" spans="1:4" s="113" customFormat="1" x14ac:dyDescent="0.2">
      <c r="A22" s="114" t="s">
        <v>520</v>
      </c>
      <c r="B22" s="114"/>
      <c r="C22" s="114"/>
      <c r="D22" s="114"/>
    </row>
    <row r="23" spans="1:4" s="113" customFormat="1" x14ac:dyDescent="0.2">
      <c r="A23" s="114" t="s">
        <v>521</v>
      </c>
      <c r="B23" s="114"/>
      <c r="C23" s="114"/>
      <c r="D23" s="114"/>
    </row>
    <row r="24" spans="1:4" s="113" customFormat="1" x14ac:dyDescent="0.2">
      <c r="A24" s="114" t="s">
        <v>522</v>
      </c>
      <c r="B24" s="114"/>
      <c r="C24" s="114"/>
      <c r="D24" s="114"/>
    </row>
    <row r="25" spans="1:4" s="113" customFormat="1" x14ac:dyDescent="0.2">
      <c r="A25" s="114" t="s">
        <v>523</v>
      </c>
      <c r="B25" s="114"/>
      <c r="C25" s="114"/>
      <c r="D25" s="114"/>
    </row>
    <row r="26" spans="1:4" s="113" customFormat="1" x14ac:dyDescent="0.2">
      <c r="A26" s="114" t="s">
        <v>524</v>
      </c>
      <c r="B26" s="114"/>
      <c r="C26" s="114"/>
      <c r="D26" s="114"/>
    </row>
    <row r="27" spans="1:4" s="113" customFormat="1" x14ac:dyDescent="0.2">
      <c r="A27" s="114"/>
      <c r="B27" s="114"/>
      <c r="C27" s="114"/>
      <c r="D27" s="114"/>
    </row>
    <row r="28" spans="1:4" s="113" customFormat="1" ht="12" x14ac:dyDescent="0.2">
      <c r="A28" s="119" t="s">
        <v>98</v>
      </c>
      <c r="B28" s="114"/>
      <c r="C28" s="114"/>
      <c r="D28" s="114"/>
    </row>
    <row r="29" spans="1:4" s="113" customFormat="1" x14ac:dyDescent="0.2">
      <c r="A29" s="114"/>
      <c r="B29" s="114"/>
      <c r="C29" s="114"/>
      <c r="D29" s="114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view="pageBreakPreview" topLeftCell="A124" zoomScaleNormal="106" zoomScaleSheetLayoutView="100" workbookViewId="0">
      <selection activeCell="A3" sqref="A3:F3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5" t="s">
        <v>672</v>
      </c>
      <c r="B1" s="156"/>
      <c r="C1" s="156"/>
      <c r="D1" s="156"/>
      <c r="E1" s="156"/>
      <c r="F1" s="156"/>
      <c r="G1" s="14" t="s">
        <v>617</v>
      </c>
      <c r="H1" s="25">
        <v>2022</v>
      </c>
    </row>
    <row r="2" spans="1:8" s="16" customFormat="1" ht="18.95" customHeight="1" x14ac:dyDescent="0.25">
      <c r="A2" s="155" t="s">
        <v>621</v>
      </c>
      <c r="B2" s="156"/>
      <c r="C2" s="156"/>
      <c r="D2" s="156"/>
      <c r="E2" s="156"/>
      <c r="F2" s="156"/>
      <c r="G2" s="14" t="s">
        <v>618</v>
      </c>
      <c r="H2" s="25" t="s">
        <v>620</v>
      </c>
    </row>
    <row r="3" spans="1:8" s="16" customFormat="1" ht="18.95" customHeight="1" x14ac:dyDescent="0.25">
      <c r="A3" s="155" t="s">
        <v>673</v>
      </c>
      <c r="B3" s="156"/>
      <c r="C3" s="156"/>
      <c r="D3" s="156"/>
      <c r="E3" s="156"/>
      <c r="F3" s="156"/>
      <c r="G3" s="14" t="s">
        <v>619</v>
      </c>
      <c r="H3" s="25">
        <v>3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23249876.09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1874280.07</v>
      </c>
      <c r="D15" s="24">
        <v>1863483.15</v>
      </c>
      <c r="E15" s="24">
        <v>1848754</v>
      </c>
      <c r="F15" s="24">
        <v>1827533.52</v>
      </c>
      <c r="G15" s="24">
        <v>1803262.95</v>
      </c>
    </row>
    <row r="16" spans="1:8" x14ac:dyDescent="0.2">
      <c r="A16" s="22">
        <v>1124</v>
      </c>
      <c r="B16" s="20" t="s">
        <v>202</v>
      </c>
      <c r="C16" s="24">
        <v>237698.32</v>
      </c>
      <c r="D16" s="24">
        <v>237698.32</v>
      </c>
      <c r="E16" s="24">
        <v>237698.32</v>
      </c>
      <c r="F16" s="24">
        <v>237698.32</v>
      </c>
      <c r="G16" s="24">
        <v>237698.32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395767.15</v>
      </c>
      <c r="D20" s="24">
        <v>395767.15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-50000</v>
      </c>
      <c r="D21" s="24">
        <v>-50000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73031.03</v>
      </c>
      <c r="D23" s="24">
        <v>73031.03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32520.09</v>
      </c>
      <c r="D24" s="24">
        <v>32520.09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-10000</v>
      </c>
      <c r="D26" s="24">
        <v>-10000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96390.64</v>
      </c>
      <c r="D27" s="24">
        <v>96390.64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-963755.72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152385353.29999998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90000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142396363.94999999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9898989.3499999996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23436472.460000001</v>
      </c>
      <c r="D62" s="24">
        <f t="shared" ref="D62:E62" si="0">SUM(D63:D70)</f>
        <v>0</v>
      </c>
      <c r="E62" s="24">
        <f t="shared" si="0"/>
        <v>-11721814.01</v>
      </c>
    </row>
    <row r="63" spans="1:9" x14ac:dyDescent="0.2">
      <c r="A63" s="22">
        <v>1241</v>
      </c>
      <c r="B63" s="20" t="s">
        <v>239</v>
      </c>
      <c r="C63" s="24">
        <v>2683692.09</v>
      </c>
      <c r="D63" s="24">
        <v>0</v>
      </c>
      <c r="E63" s="24">
        <v>-1033231.64</v>
      </c>
    </row>
    <row r="64" spans="1:9" x14ac:dyDescent="0.2">
      <c r="A64" s="22">
        <v>1242</v>
      </c>
      <c r="B64" s="20" t="s">
        <v>240</v>
      </c>
      <c r="C64" s="24">
        <v>475055</v>
      </c>
      <c r="D64" s="24">
        <v>0</v>
      </c>
      <c r="E64" s="24">
        <v>-223263.4</v>
      </c>
    </row>
    <row r="65" spans="1:9" x14ac:dyDescent="0.2">
      <c r="A65" s="22">
        <v>1243</v>
      </c>
      <c r="B65" s="20" t="s">
        <v>241</v>
      </c>
      <c r="C65" s="24">
        <v>89341.47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242</v>
      </c>
      <c r="C66" s="24">
        <v>14501426.289999999</v>
      </c>
      <c r="D66" s="24">
        <v>0</v>
      </c>
      <c r="E66" s="24">
        <v>-6066329.4000000004</v>
      </c>
    </row>
    <row r="67" spans="1:9" x14ac:dyDescent="0.2">
      <c r="A67" s="22">
        <v>1245</v>
      </c>
      <c r="B67" s="20" t="s">
        <v>243</v>
      </c>
      <c r="C67" s="24">
        <v>85869.01</v>
      </c>
      <c r="D67" s="24">
        <v>0</v>
      </c>
      <c r="E67" s="24">
        <v>-43639.51</v>
      </c>
    </row>
    <row r="68" spans="1:9" x14ac:dyDescent="0.2">
      <c r="A68" s="22">
        <v>1246</v>
      </c>
      <c r="B68" s="20" t="s">
        <v>244</v>
      </c>
      <c r="C68" s="24">
        <v>5561068.5999999996</v>
      </c>
      <c r="D68" s="24">
        <v>0</v>
      </c>
      <c r="E68" s="24">
        <v>-4355350.0599999996</v>
      </c>
    </row>
    <row r="69" spans="1:9" x14ac:dyDescent="0.2">
      <c r="A69" s="22">
        <v>1247</v>
      </c>
      <c r="B69" s="20" t="s">
        <v>245</v>
      </c>
      <c r="C69" s="24">
        <v>40020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112810</v>
      </c>
      <c r="D74" s="24">
        <f>SUM(D75:D79)</f>
        <v>0</v>
      </c>
      <c r="E74" s="24">
        <f>SUM(E75:E79)</f>
        <v>29454.33</v>
      </c>
    </row>
    <row r="75" spans="1:9" x14ac:dyDescent="0.2">
      <c r="A75" s="22">
        <v>1251</v>
      </c>
      <c r="B75" s="20" t="s">
        <v>249</v>
      </c>
      <c r="C75" s="24">
        <v>112810</v>
      </c>
      <c r="D75" s="24">
        <v>0</v>
      </c>
      <c r="E75" s="24">
        <v>29454.33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4670456.9000000004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4670456.9000000004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1661155.8299999996</v>
      </c>
      <c r="D110" s="24">
        <f>SUM(D111:D119)</f>
        <v>1661155.8299999996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407208.86</v>
      </c>
      <c r="D111" s="24">
        <f>C111</f>
        <v>407208.86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-2330638.9500000002</v>
      </c>
      <c r="D112" s="24">
        <f t="shared" ref="D112:D119" si="1">C112</f>
        <v>-2330638.9500000002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2123756.5</v>
      </c>
      <c r="D113" s="24">
        <f t="shared" si="1"/>
        <v>2123756.5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260852</v>
      </c>
      <c r="D115" s="24">
        <f t="shared" si="1"/>
        <v>260852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829768.45</v>
      </c>
      <c r="D117" s="24">
        <f t="shared" si="1"/>
        <v>829768.45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370208.97</v>
      </c>
      <c r="D119" s="24">
        <f t="shared" si="1"/>
        <v>370208.97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1" t="s">
        <v>190</v>
      </c>
      <c r="B2" s="92" t="s">
        <v>50</v>
      </c>
    </row>
    <row r="3" spans="1:2" x14ac:dyDescent="0.2">
      <c r="A3" s="93"/>
      <c r="B3" s="94"/>
    </row>
    <row r="4" spans="1:2" ht="15" customHeight="1" x14ac:dyDescent="0.2">
      <c r="A4" s="95" t="s">
        <v>1</v>
      </c>
      <c r="B4" s="96" t="s">
        <v>78</v>
      </c>
    </row>
    <row r="5" spans="1:2" ht="15" customHeight="1" x14ac:dyDescent="0.2">
      <c r="A5" s="97"/>
      <c r="B5" s="96" t="s">
        <v>51</v>
      </c>
    </row>
    <row r="6" spans="1:2" ht="15" customHeight="1" x14ac:dyDescent="0.2">
      <c r="A6" s="97"/>
      <c r="B6" s="98" t="s">
        <v>149</v>
      </c>
    </row>
    <row r="7" spans="1:2" ht="15" customHeight="1" x14ac:dyDescent="0.2">
      <c r="A7" s="97"/>
      <c r="B7" s="96" t="s">
        <v>52</v>
      </c>
    </row>
    <row r="8" spans="1:2" x14ac:dyDescent="0.2">
      <c r="A8" s="97"/>
    </row>
    <row r="9" spans="1:2" ht="15" customHeight="1" x14ac:dyDescent="0.2">
      <c r="A9" s="95" t="s">
        <v>3</v>
      </c>
      <c r="B9" s="96" t="s">
        <v>595</v>
      </c>
    </row>
    <row r="10" spans="1:2" ht="15" customHeight="1" x14ac:dyDescent="0.2">
      <c r="A10" s="97"/>
      <c r="B10" s="96" t="s">
        <v>596</v>
      </c>
    </row>
    <row r="11" spans="1:2" ht="15" customHeight="1" x14ac:dyDescent="0.2">
      <c r="A11" s="97"/>
      <c r="B11" s="96" t="s">
        <v>127</v>
      </c>
    </row>
    <row r="12" spans="1:2" ht="15" customHeight="1" x14ac:dyDescent="0.2">
      <c r="A12" s="97"/>
      <c r="B12" s="96" t="s">
        <v>126</v>
      </c>
    </row>
    <row r="13" spans="1:2" ht="15" customHeight="1" x14ac:dyDescent="0.2">
      <c r="A13" s="97"/>
      <c r="B13" s="96" t="s">
        <v>128</v>
      </c>
    </row>
    <row r="14" spans="1:2" x14ac:dyDescent="0.2">
      <c r="A14" s="97"/>
    </row>
    <row r="15" spans="1:2" ht="15" customHeight="1" x14ac:dyDescent="0.2">
      <c r="A15" s="95" t="s">
        <v>5</v>
      </c>
      <c r="B15" s="99" t="s">
        <v>53</v>
      </c>
    </row>
    <row r="16" spans="1:2" ht="15" customHeight="1" x14ac:dyDescent="0.2">
      <c r="A16" s="97"/>
      <c r="B16" s="99" t="s">
        <v>54</v>
      </c>
    </row>
    <row r="17" spans="1:2" ht="15" customHeight="1" x14ac:dyDescent="0.2">
      <c r="A17" s="97"/>
      <c r="B17" s="99" t="s">
        <v>55</v>
      </c>
    </row>
    <row r="18" spans="1:2" ht="15" customHeight="1" x14ac:dyDescent="0.2">
      <c r="A18" s="97"/>
      <c r="B18" s="96" t="s">
        <v>56</v>
      </c>
    </row>
    <row r="19" spans="1:2" ht="15" customHeight="1" x14ac:dyDescent="0.2">
      <c r="A19" s="97"/>
      <c r="B19" s="100" t="s">
        <v>137</v>
      </c>
    </row>
    <row r="20" spans="1:2" x14ac:dyDescent="0.2">
      <c r="A20" s="97"/>
    </row>
    <row r="21" spans="1:2" ht="15" customHeight="1" x14ac:dyDescent="0.2">
      <c r="A21" s="95" t="s">
        <v>133</v>
      </c>
      <c r="B21" s="1" t="s">
        <v>188</v>
      </c>
    </row>
    <row r="22" spans="1:2" ht="15" customHeight="1" x14ac:dyDescent="0.2">
      <c r="A22" s="97"/>
      <c r="B22" s="101" t="s">
        <v>189</v>
      </c>
    </row>
    <row r="23" spans="1:2" x14ac:dyDescent="0.2">
      <c r="A23" s="97"/>
    </row>
    <row r="24" spans="1:2" ht="15" customHeight="1" x14ac:dyDescent="0.2">
      <c r="A24" s="95" t="s">
        <v>7</v>
      </c>
      <c r="B24" s="100" t="s">
        <v>57</v>
      </c>
    </row>
    <row r="25" spans="1:2" ht="15" customHeight="1" x14ac:dyDescent="0.2">
      <c r="A25" s="97"/>
      <c r="B25" s="100" t="s">
        <v>129</v>
      </c>
    </row>
    <row r="26" spans="1:2" ht="15" customHeight="1" x14ac:dyDescent="0.2">
      <c r="A26" s="97"/>
      <c r="B26" s="100" t="s">
        <v>130</v>
      </c>
    </row>
    <row r="27" spans="1:2" x14ac:dyDescent="0.2">
      <c r="A27" s="97"/>
    </row>
    <row r="28" spans="1:2" ht="15" customHeight="1" x14ac:dyDescent="0.2">
      <c r="A28" s="95" t="s">
        <v>8</v>
      </c>
      <c r="B28" s="100" t="s">
        <v>58</v>
      </c>
    </row>
    <row r="29" spans="1:2" ht="15" customHeight="1" x14ac:dyDescent="0.2">
      <c r="A29" s="97"/>
      <c r="B29" s="100" t="s">
        <v>136</v>
      </c>
    </row>
    <row r="30" spans="1:2" ht="15" customHeight="1" x14ac:dyDescent="0.2">
      <c r="A30" s="97"/>
      <c r="B30" s="100" t="s">
        <v>59</v>
      </c>
    </row>
    <row r="31" spans="1:2" ht="15" customHeight="1" x14ac:dyDescent="0.2">
      <c r="A31" s="97"/>
      <c r="B31" s="102" t="s">
        <v>60</v>
      </c>
    </row>
    <row r="32" spans="1:2" x14ac:dyDescent="0.2">
      <c r="A32" s="97"/>
    </row>
    <row r="33" spans="1:2" ht="15" customHeight="1" x14ac:dyDescent="0.2">
      <c r="A33" s="95" t="s">
        <v>9</v>
      </c>
      <c r="B33" s="100" t="s">
        <v>61</v>
      </c>
    </row>
    <row r="34" spans="1:2" ht="15" customHeight="1" x14ac:dyDescent="0.2">
      <c r="A34" s="97"/>
      <c r="B34" s="100" t="s">
        <v>62</v>
      </c>
    </row>
    <row r="35" spans="1:2" x14ac:dyDescent="0.2">
      <c r="A35" s="97"/>
    </row>
    <row r="36" spans="1:2" ht="15" customHeight="1" x14ac:dyDescent="0.2">
      <c r="A36" s="95" t="s">
        <v>11</v>
      </c>
      <c r="B36" s="96" t="s">
        <v>131</v>
      </c>
    </row>
    <row r="37" spans="1:2" ht="15" customHeight="1" x14ac:dyDescent="0.2">
      <c r="A37" s="97"/>
      <c r="B37" s="96" t="s">
        <v>138</v>
      </c>
    </row>
    <row r="38" spans="1:2" ht="15" customHeight="1" x14ac:dyDescent="0.2">
      <c r="A38" s="97"/>
      <c r="B38" s="103" t="s">
        <v>191</v>
      </c>
    </row>
    <row r="39" spans="1:2" ht="15" customHeight="1" x14ac:dyDescent="0.2">
      <c r="A39" s="97"/>
      <c r="B39" s="96" t="s">
        <v>192</v>
      </c>
    </row>
    <row r="40" spans="1:2" ht="15" customHeight="1" x14ac:dyDescent="0.2">
      <c r="A40" s="97"/>
      <c r="B40" s="96" t="s">
        <v>134</v>
      </c>
    </row>
    <row r="41" spans="1:2" ht="15" customHeight="1" x14ac:dyDescent="0.2">
      <c r="A41" s="97"/>
      <c r="B41" s="96" t="s">
        <v>135</v>
      </c>
    </row>
    <row r="42" spans="1:2" x14ac:dyDescent="0.2">
      <c r="A42" s="97"/>
    </row>
    <row r="43" spans="1:2" ht="15" customHeight="1" x14ac:dyDescent="0.2">
      <c r="A43" s="95" t="s">
        <v>13</v>
      </c>
      <c r="B43" s="96" t="s">
        <v>139</v>
      </c>
    </row>
    <row r="44" spans="1:2" ht="15" customHeight="1" x14ac:dyDescent="0.2">
      <c r="A44" s="97"/>
      <c r="B44" s="96" t="s">
        <v>142</v>
      </c>
    </row>
    <row r="45" spans="1:2" ht="15" customHeight="1" x14ac:dyDescent="0.2">
      <c r="A45" s="97"/>
      <c r="B45" s="103" t="s">
        <v>193</v>
      </c>
    </row>
    <row r="46" spans="1:2" ht="15" customHeight="1" x14ac:dyDescent="0.2">
      <c r="A46" s="97"/>
      <c r="B46" s="96" t="s">
        <v>194</v>
      </c>
    </row>
    <row r="47" spans="1:2" ht="15" customHeight="1" x14ac:dyDescent="0.2">
      <c r="A47" s="97"/>
      <c r="B47" s="96" t="s">
        <v>141</v>
      </c>
    </row>
    <row r="48" spans="1:2" ht="15" customHeight="1" x14ac:dyDescent="0.2">
      <c r="A48" s="97"/>
      <c r="B48" s="96" t="s">
        <v>140</v>
      </c>
    </row>
    <row r="49" spans="1:2" x14ac:dyDescent="0.2">
      <c r="A49" s="97"/>
    </row>
    <row r="50" spans="1:2" ht="25.5" customHeight="1" x14ac:dyDescent="0.2">
      <c r="A50" s="95" t="s">
        <v>15</v>
      </c>
      <c r="B50" s="98" t="s">
        <v>170</v>
      </c>
    </row>
    <row r="51" spans="1:2" x14ac:dyDescent="0.2">
      <c r="A51" s="97"/>
    </row>
    <row r="52" spans="1:2" ht="15" customHeight="1" x14ac:dyDescent="0.2">
      <c r="A52" s="95" t="s">
        <v>17</v>
      </c>
      <c r="B52" s="96" t="s">
        <v>63</v>
      </c>
    </row>
    <row r="53" spans="1:2" x14ac:dyDescent="0.2">
      <c r="A53" s="97"/>
    </row>
    <row r="54" spans="1:2" ht="15" customHeight="1" x14ac:dyDescent="0.2">
      <c r="A54" s="95" t="s">
        <v>18</v>
      </c>
      <c r="B54" s="99" t="s">
        <v>64</v>
      </c>
    </row>
    <row r="55" spans="1:2" ht="15" customHeight="1" x14ac:dyDescent="0.2">
      <c r="A55" s="97"/>
      <c r="B55" s="99" t="s">
        <v>65</v>
      </c>
    </row>
    <row r="56" spans="1:2" ht="15" customHeight="1" x14ac:dyDescent="0.2">
      <c r="A56" s="97"/>
      <c r="B56" s="99" t="s">
        <v>66</v>
      </c>
    </row>
    <row r="57" spans="1:2" ht="15" customHeight="1" x14ac:dyDescent="0.2">
      <c r="A57" s="97"/>
      <c r="B57" s="99" t="s">
        <v>67</v>
      </c>
    </row>
    <row r="58" spans="1:2" ht="15" customHeight="1" x14ac:dyDescent="0.2">
      <c r="A58" s="97"/>
      <c r="B58" s="99" t="s">
        <v>68</v>
      </c>
    </row>
    <row r="59" spans="1:2" x14ac:dyDescent="0.2">
      <c r="A59" s="97"/>
    </row>
    <row r="60" spans="1:2" ht="15" customHeight="1" x14ac:dyDescent="0.2">
      <c r="A60" s="95" t="s">
        <v>20</v>
      </c>
      <c r="B60" s="100" t="s">
        <v>69</v>
      </c>
    </row>
    <row r="61" spans="1:2" x14ac:dyDescent="0.2">
      <c r="A61" s="97"/>
      <c r="B61" s="100"/>
    </row>
    <row r="62" spans="1:2" ht="15" customHeight="1" x14ac:dyDescent="0.2">
      <c r="A62" s="95" t="s">
        <v>21</v>
      </c>
      <c r="B62" s="96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view="pageBreakPreview" topLeftCell="A46" zoomScale="145" zoomScaleNormal="100" zoomScaleSheetLayoutView="145" workbookViewId="0">
      <selection activeCell="B16" sqref="B16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672</v>
      </c>
      <c r="B1" s="153"/>
      <c r="C1" s="153"/>
      <c r="D1" s="14" t="s">
        <v>617</v>
      </c>
      <c r="E1" s="25">
        <v>2022</v>
      </c>
    </row>
    <row r="2" spans="1:5" s="16" customFormat="1" ht="18.95" customHeight="1" x14ac:dyDescent="0.25">
      <c r="A2" s="153" t="s">
        <v>622</v>
      </c>
      <c r="B2" s="153"/>
      <c r="C2" s="153"/>
      <c r="D2" s="14" t="s">
        <v>618</v>
      </c>
      <c r="E2" s="25" t="s">
        <v>620</v>
      </c>
    </row>
    <row r="3" spans="1:5" s="16" customFormat="1" ht="18.95" customHeight="1" x14ac:dyDescent="0.25">
      <c r="A3" s="153" t="s">
        <v>673</v>
      </c>
      <c r="B3" s="153"/>
      <c r="C3" s="153"/>
      <c r="D3" s="14" t="s">
        <v>619</v>
      </c>
      <c r="E3" s="25">
        <v>3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0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344934.24</v>
      </c>
      <c r="D8" s="86"/>
      <c r="E8" s="49"/>
    </row>
    <row r="9" spans="1:5" x14ac:dyDescent="0.2">
      <c r="A9" s="50">
        <v>4110</v>
      </c>
      <c r="B9" s="51" t="s">
        <v>307</v>
      </c>
      <c r="C9" s="55">
        <f>SUM(C10:C18)</f>
        <v>48095</v>
      </c>
      <c r="D9" s="86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86"/>
      <c r="E10" s="49"/>
    </row>
    <row r="11" spans="1:5" x14ac:dyDescent="0.2">
      <c r="A11" s="50">
        <v>4112</v>
      </c>
      <c r="B11" s="51" t="s">
        <v>309</v>
      </c>
      <c r="C11" s="55">
        <v>48095</v>
      </c>
      <c r="D11" s="86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86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86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86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86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86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86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86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86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86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86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86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86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86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86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86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86"/>
      <c r="E27" s="49"/>
    </row>
    <row r="28" spans="1:5" x14ac:dyDescent="0.2">
      <c r="A28" s="50">
        <v>4140</v>
      </c>
      <c r="B28" s="51" t="s">
        <v>323</v>
      </c>
      <c r="C28" s="55">
        <f>SUM(C29:C33)</f>
        <v>24646.16</v>
      </c>
      <c r="D28" s="86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86"/>
      <c r="E29" s="49"/>
    </row>
    <row r="30" spans="1:5" x14ac:dyDescent="0.2">
      <c r="A30" s="50">
        <v>4143</v>
      </c>
      <c r="B30" s="51" t="s">
        <v>325</v>
      </c>
      <c r="C30" s="55">
        <v>24646.16</v>
      </c>
      <c r="D30" s="86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86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86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86"/>
      <c r="E33" s="49"/>
    </row>
    <row r="34" spans="1:5" x14ac:dyDescent="0.2">
      <c r="A34" s="50">
        <v>4150</v>
      </c>
      <c r="B34" s="51" t="s">
        <v>498</v>
      </c>
      <c r="C34" s="55">
        <f>SUM(C35:C36)</f>
        <v>191193.08</v>
      </c>
      <c r="D34" s="86"/>
      <c r="E34" s="49"/>
    </row>
    <row r="35" spans="1:5" x14ac:dyDescent="0.2">
      <c r="A35" s="50">
        <v>4151</v>
      </c>
      <c r="B35" s="51" t="s">
        <v>498</v>
      </c>
      <c r="C35" s="55">
        <v>191193.08</v>
      </c>
      <c r="D35" s="86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86"/>
      <c r="E36" s="49"/>
    </row>
    <row r="37" spans="1:5" x14ac:dyDescent="0.2">
      <c r="A37" s="50">
        <v>4160</v>
      </c>
      <c r="B37" s="51" t="s">
        <v>500</v>
      </c>
      <c r="C37" s="55">
        <f>SUM(C38:C45)</f>
        <v>81000</v>
      </c>
      <c r="D37" s="86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86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86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86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86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86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86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86"/>
      <c r="E44" s="49"/>
    </row>
    <row r="45" spans="1:5" x14ac:dyDescent="0.2">
      <c r="A45" s="50">
        <v>4169</v>
      </c>
      <c r="B45" s="51" t="s">
        <v>334</v>
      </c>
      <c r="C45" s="55">
        <v>81000</v>
      </c>
      <c r="D45" s="86"/>
      <c r="E45" s="49"/>
    </row>
    <row r="46" spans="1:5" x14ac:dyDescent="0.2">
      <c r="A46" s="50">
        <v>4170</v>
      </c>
      <c r="B46" s="51" t="s">
        <v>612</v>
      </c>
      <c r="C46" s="55">
        <f>SUM(C47:C54)</f>
        <v>0</v>
      </c>
      <c r="D46" s="86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86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86"/>
      <c r="E48" s="49"/>
    </row>
    <row r="49" spans="1:5" ht="22.5" x14ac:dyDescent="0.2">
      <c r="A49" s="50">
        <v>4173</v>
      </c>
      <c r="B49" s="52" t="s">
        <v>504</v>
      </c>
      <c r="C49" s="55">
        <v>0</v>
      </c>
      <c r="D49" s="86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86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86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86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86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86"/>
      <c r="E54" s="49"/>
    </row>
    <row r="55" spans="1:5" x14ac:dyDescent="0.2">
      <c r="A55" s="50"/>
      <c r="B55" s="52"/>
      <c r="C55" s="55"/>
      <c r="D55" s="86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70073267.910000011</v>
      </c>
      <c r="D58" s="86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70073267.910000011</v>
      </c>
      <c r="D59" s="86"/>
      <c r="E59" s="49"/>
    </row>
    <row r="60" spans="1:5" x14ac:dyDescent="0.2">
      <c r="A60" s="50">
        <v>4211</v>
      </c>
      <c r="B60" s="51" t="s">
        <v>335</v>
      </c>
      <c r="C60" s="55">
        <v>43127716.030000001</v>
      </c>
      <c r="D60" s="86"/>
      <c r="E60" s="49"/>
    </row>
    <row r="61" spans="1:5" x14ac:dyDescent="0.2">
      <c r="A61" s="50">
        <v>4212</v>
      </c>
      <c r="B61" s="51" t="s">
        <v>336</v>
      </c>
      <c r="C61" s="55">
        <v>17261657.370000001</v>
      </c>
      <c r="D61" s="86"/>
      <c r="E61" s="49"/>
    </row>
    <row r="62" spans="1:5" x14ac:dyDescent="0.2">
      <c r="A62" s="50">
        <v>4213</v>
      </c>
      <c r="B62" s="51" t="s">
        <v>337</v>
      </c>
      <c r="C62" s="55">
        <v>9105730</v>
      </c>
      <c r="D62" s="86"/>
      <c r="E62" s="49"/>
    </row>
    <row r="63" spans="1:5" x14ac:dyDescent="0.2">
      <c r="A63" s="50">
        <v>4214</v>
      </c>
      <c r="B63" s="51" t="s">
        <v>512</v>
      </c>
      <c r="C63" s="55">
        <v>578164.51</v>
      </c>
      <c r="D63" s="86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86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86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86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86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86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86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0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0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42188747.489999995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29616401.43</v>
      </c>
      <c r="D99" s="57">
        <f>C99/$C$98</f>
        <v>0.70199764610267179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12158489.48</v>
      </c>
      <c r="D100" s="57">
        <f t="shared" ref="D100:D163" si="0">C100/$C$98</f>
        <v>0.2881927102216516</v>
      </c>
      <c r="E100" s="56"/>
    </row>
    <row r="101" spans="1:5" x14ac:dyDescent="0.2">
      <c r="A101" s="54">
        <v>5111</v>
      </c>
      <c r="B101" s="51" t="s">
        <v>363</v>
      </c>
      <c r="C101" s="55">
        <v>10485202.99</v>
      </c>
      <c r="D101" s="57">
        <f t="shared" si="0"/>
        <v>0.24853079585937718</v>
      </c>
      <c r="E101" s="56"/>
    </row>
    <row r="102" spans="1:5" x14ac:dyDescent="0.2">
      <c r="A102" s="54">
        <v>5112</v>
      </c>
      <c r="B102" s="51" t="s">
        <v>364</v>
      </c>
      <c r="C102" s="55">
        <v>1188107.43</v>
      </c>
      <c r="D102" s="57">
        <f t="shared" si="0"/>
        <v>2.8161713743258609E-2</v>
      </c>
      <c r="E102" s="56"/>
    </row>
    <row r="103" spans="1:5" x14ac:dyDescent="0.2">
      <c r="A103" s="54">
        <v>5113</v>
      </c>
      <c r="B103" s="51" t="s">
        <v>365</v>
      </c>
      <c r="C103" s="55">
        <v>136593</v>
      </c>
      <c r="D103" s="57">
        <f t="shared" si="0"/>
        <v>3.2376642618360892E-3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348586.06</v>
      </c>
      <c r="D105" s="57">
        <f t="shared" si="0"/>
        <v>8.2625363571797294E-3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9363724.9499999993</v>
      </c>
      <c r="D107" s="57">
        <f t="shared" si="0"/>
        <v>0.2219483987340341</v>
      </c>
      <c r="E107" s="56"/>
    </row>
    <row r="108" spans="1:5" x14ac:dyDescent="0.2">
      <c r="A108" s="54">
        <v>5121</v>
      </c>
      <c r="B108" s="51" t="s">
        <v>370</v>
      </c>
      <c r="C108" s="55">
        <v>388836.43</v>
      </c>
      <c r="D108" s="57">
        <f t="shared" si="0"/>
        <v>9.2165909901014715E-3</v>
      </c>
      <c r="E108" s="56"/>
    </row>
    <row r="109" spans="1:5" x14ac:dyDescent="0.2">
      <c r="A109" s="54">
        <v>5122</v>
      </c>
      <c r="B109" s="51" t="s">
        <v>371</v>
      </c>
      <c r="C109" s="55">
        <v>469436.77</v>
      </c>
      <c r="D109" s="57">
        <f t="shared" si="0"/>
        <v>1.1127061075024109E-2</v>
      </c>
      <c r="E109" s="56"/>
    </row>
    <row r="110" spans="1:5" x14ac:dyDescent="0.2">
      <c r="A110" s="54">
        <v>5123</v>
      </c>
      <c r="B110" s="51" t="s">
        <v>372</v>
      </c>
      <c r="C110" s="55">
        <v>12185.63</v>
      </c>
      <c r="D110" s="57">
        <f t="shared" si="0"/>
        <v>2.8883602204327969E-4</v>
      </c>
      <c r="E110" s="56"/>
    </row>
    <row r="111" spans="1:5" x14ac:dyDescent="0.2">
      <c r="A111" s="54">
        <v>5124</v>
      </c>
      <c r="B111" s="51" t="s">
        <v>373</v>
      </c>
      <c r="C111" s="55">
        <v>221308.01</v>
      </c>
      <c r="D111" s="57">
        <f t="shared" si="0"/>
        <v>5.2456643813011206E-3</v>
      </c>
      <c r="E111" s="56"/>
    </row>
    <row r="112" spans="1:5" x14ac:dyDescent="0.2">
      <c r="A112" s="54">
        <v>5125</v>
      </c>
      <c r="B112" s="51" t="s">
        <v>374</v>
      </c>
      <c r="C112" s="55">
        <v>47393.45</v>
      </c>
      <c r="D112" s="57">
        <f t="shared" si="0"/>
        <v>1.1233670781820122E-3</v>
      </c>
      <c r="E112" s="56"/>
    </row>
    <row r="113" spans="1:5" x14ac:dyDescent="0.2">
      <c r="A113" s="54">
        <v>5126</v>
      </c>
      <c r="B113" s="51" t="s">
        <v>375</v>
      </c>
      <c r="C113" s="55">
        <v>5562018.4500000002</v>
      </c>
      <c r="D113" s="57">
        <f t="shared" si="0"/>
        <v>0.13183653890929961</v>
      </c>
      <c r="E113" s="56"/>
    </row>
    <row r="114" spans="1:5" x14ac:dyDescent="0.2">
      <c r="A114" s="54">
        <v>5127</v>
      </c>
      <c r="B114" s="51" t="s">
        <v>376</v>
      </c>
      <c r="C114" s="55">
        <v>129309.2</v>
      </c>
      <c r="D114" s="57">
        <f t="shared" si="0"/>
        <v>3.0650163300214158E-3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2533237.0099999998</v>
      </c>
      <c r="D116" s="57">
        <f t="shared" si="0"/>
        <v>6.0045323948061113E-2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8094187</v>
      </c>
      <c r="D117" s="57">
        <f t="shared" si="0"/>
        <v>0.19185653714698608</v>
      </c>
      <c r="E117" s="56"/>
    </row>
    <row r="118" spans="1:5" x14ac:dyDescent="0.2">
      <c r="A118" s="54">
        <v>5131</v>
      </c>
      <c r="B118" s="51" t="s">
        <v>380</v>
      </c>
      <c r="C118" s="55">
        <v>1871415.24</v>
      </c>
      <c r="D118" s="57">
        <f t="shared" si="0"/>
        <v>4.4358160678829868E-2</v>
      </c>
      <c r="E118" s="56"/>
    </row>
    <row r="119" spans="1:5" x14ac:dyDescent="0.2">
      <c r="A119" s="54">
        <v>5132</v>
      </c>
      <c r="B119" s="51" t="s">
        <v>381</v>
      </c>
      <c r="C119" s="55">
        <v>107548</v>
      </c>
      <c r="D119" s="57">
        <f t="shared" si="0"/>
        <v>2.5492105454302033E-3</v>
      </c>
      <c r="E119" s="56"/>
    </row>
    <row r="120" spans="1:5" x14ac:dyDescent="0.2">
      <c r="A120" s="54">
        <v>5133</v>
      </c>
      <c r="B120" s="51" t="s">
        <v>382</v>
      </c>
      <c r="C120" s="55">
        <v>718009.77</v>
      </c>
      <c r="D120" s="57">
        <f t="shared" si="0"/>
        <v>1.701898759071219E-2</v>
      </c>
      <c r="E120" s="56"/>
    </row>
    <row r="121" spans="1:5" x14ac:dyDescent="0.2">
      <c r="A121" s="54">
        <v>5134</v>
      </c>
      <c r="B121" s="51" t="s">
        <v>383</v>
      </c>
      <c r="C121" s="55">
        <v>518044.79</v>
      </c>
      <c r="D121" s="57">
        <f t="shared" si="0"/>
        <v>1.2279217109320256E-2</v>
      </c>
      <c r="E121" s="56"/>
    </row>
    <row r="122" spans="1:5" x14ac:dyDescent="0.2">
      <c r="A122" s="54">
        <v>5135</v>
      </c>
      <c r="B122" s="51" t="s">
        <v>384</v>
      </c>
      <c r="C122" s="55">
        <v>1882851.04</v>
      </c>
      <c r="D122" s="57">
        <f t="shared" si="0"/>
        <v>4.4629223478281563E-2</v>
      </c>
      <c r="E122" s="56"/>
    </row>
    <row r="123" spans="1:5" x14ac:dyDescent="0.2">
      <c r="A123" s="54">
        <v>5136</v>
      </c>
      <c r="B123" s="51" t="s">
        <v>385</v>
      </c>
      <c r="C123" s="55">
        <v>187219.73</v>
      </c>
      <c r="D123" s="57">
        <f t="shared" si="0"/>
        <v>4.4376697849201792E-3</v>
      </c>
      <c r="E123" s="56"/>
    </row>
    <row r="124" spans="1:5" x14ac:dyDescent="0.2">
      <c r="A124" s="54">
        <v>5137</v>
      </c>
      <c r="B124" s="51" t="s">
        <v>386</v>
      </c>
      <c r="C124" s="55">
        <v>502237.99</v>
      </c>
      <c r="D124" s="57">
        <f t="shared" si="0"/>
        <v>1.1904548484617741E-2</v>
      </c>
      <c r="E124" s="56"/>
    </row>
    <row r="125" spans="1:5" x14ac:dyDescent="0.2">
      <c r="A125" s="54">
        <v>5138</v>
      </c>
      <c r="B125" s="51" t="s">
        <v>387</v>
      </c>
      <c r="C125" s="55">
        <v>1611960.44</v>
      </c>
      <c r="D125" s="57">
        <f t="shared" si="0"/>
        <v>3.8208302827242815E-2</v>
      </c>
      <c r="E125" s="56"/>
    </row>
    <row r="126" spans="1:5" x14ac:dyDescent="0.2">
      <c r="A126" s="54">
        <v>5139</v>
      </c>
      <c r="B126" s="51" t="s">
        <v>388</v>
      </c>
      <c r="C126" s="55">
        <v>694900</v>
      </c>
      <c r="D126" s="57">
        <f t="shared" si="0"/>
        <v>1.6471216647631272E-2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12572346.059999999</v>
      </c>
      <c r="D127" s="57">
        <f t="shared" si="0"/>
        <v>0.29800235389732826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3003173.88</v>
      </c>
      <c r="D131" s="57">
        <f t="shared" si="0"/>
        <v>7.118423889478688E-2</v>
      </c>
      <c r="E131" s="56"/>
    </row>
    <row r="132" spans="1:5" x14ac:dyDescent="0.2">
      <c r="A132" s="54">
        <v>5221</v>
      </c>
      <c r="B132" s="51" t="s">
        <v>394</v>
      </c>
      <c r="C132" s="55">
        <v>3003173.88</v>
      </c>
      <c r="D132" s="57">
        <f t="shared" si="0"/>
        <v>7.118423889478688E-2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9569172.1799999997</v>
      </c>
      <c r="D137" s="57">
        <f t="shared" si="0"/>
        <v>0.22681811500254143</v>
      </c>
      <c r="E137" s="56"/>
    </row>
    <row r="138" spans="1:5" x14ac:dyDescent="0.2">
      <c r="A138" s="54">
        <v>5241</v>
      </c>
      <c r="B138" s="51" t="s">
        <v>398</v>
      </c>
      <c r="C138" s="55">
        <v>9569172.1799999997</v>
      </c>
      <c r="D138" s="57">
        <f t="shared" si="0"/>
        <v>0.22681811500254143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4"/>
    </row>
    <row r="2" spans="1:2" ht="15" customHeight="1" x14ac:dyDescent="0.2">
      <c r="A2" s="91" t="s">
        <v>190</v>
      </c>
      <c r="B2" s="92" t="s">
        <v>50</v>
      </c>
    </row>
    <row r="3" spans="1:2" x14ac:dyDescent="0.2">
      <c r="A3" s="13"/>
      <c r="B3" s="105"/>
    </row>
    <row r="4" spans="1:2" ht="14.1" customHeight="1" x14ac:dyDescent="0.2">
      <c r="A4" s="106" t="s">
        <v>577</v>
      </c>
      <c r="B4" s="96" t="s">
        <v>78</v>
      </c>
    </row>
    <row r="5" spans="1:2" ht="14.1" customHeight="1" x14ac:dyDescent="0.2">
      <c r="A5" s="97"/>
      <c r="B5" s="96" t="s">
        <v>51</v>
      </c>
    </row>
    <row r="6" spans="1:2" ht="14.1" customHeight="1" x14ac:dyDescent="0.2">
      <c r="A6" s="97"/>
      <c r="B6" s="96" t="s">
        <v>148</v>
      </c>
    </row>
    <row r="7" spans="1:2" ht="14.1" customHeight="1" x14ac:dyDescent="0.2">
      <c r="A7" s="97"/>
      <c r="B7" s="96" t="s">
        <v>63</v>
      </c>
    </row>
    <row r="8" spans="1:2" x14ac:dyDescent="0.2">
      <c r="A8" s="97"/>
    </row>
    <row r="9" spans="1:2" x14ac:dyDescent="0.2">
      <c r="A9" s="106" t="s">
        <v>578</v>
      </c>
      <c r="B9" s="98" t="s">
        <v>150</v>
      </c>
    </row>
    <row r="10" spans="1:2" ht="15" customHeight="1" x14ac:dyDescent="0.2">
      <c r="A10" s="97"/>
      <c r="B10" s="107" t="s">
        <v>63</v>
      </c>
    </row>
    <row r="11" spans="1:2" x14ac:dyDescent="0.2">
      <c r="A11" s="97"/>
    </row>
    <row r="12" spans="1:2" x14ac:dyDescent="0.2">
      <c r="A12" s="106" t="s">
        <v>580</v>
      </c>
      <c r="B12" s="98" t="s">
        <v>150</v>
      </c>
    </row>
    <row r="13" spans="1:2" ht="22.5" x14ac:dyDescent="0.2">
      <c r="A13" s="97"/>
      <c r="B13" s="98" t="s">
        <v>70</v>
      </c>
    </row>
    <row r="14" spans="1:2" x14ac:dyDescent="0.2">
      <c r="A14" s="97"/>
      <c r="B14" s="107" t="s">
        <v>63</v>
      </c>
    </row>
    <row r="15" spans="1:2" x14ac:dyDescent="0.2">
      <c r="A15" s="97"/>
    </row>
    <row r="16" spans="1:2" x14ac:dyDescent="0.2">
      <c r="A16" s="97"/>
    </row>
    <row r="17" spans="1:2" ht="15" customHeight="1" x14ac:dyDescent="0.2">
      <c r="A17" s="106" t="s">
        <v>581</v>
      </c>
      <c r="B17" s="100" t="s">
        <v>71</v>
      </c>
    </row>
    <row r="18" spans="1:2" ht="15" customHeight="1" x14ac:dyDescent="0.2">
      <c r="A18" s="13"/>
      <c r="B18" s="100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BreakPreview" zoomScale="145" zoomScaleNormal="115" zoomScaleSheetLayoutView="145" workbookViewId="0">
      <selection activeCell="L18" sqref="L18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7" t="s">
        <v>672</v>
      </c>
      <c r="B1" s="157"/>
      <c r="C1" s="157"/>
      <c r="D1" s="27" t="s">
        <v>617</v>
      </c>
      <c r="E1" s="28">
        <v>2022</v>
      </c>
    </row>
    <row r="2" spans="1:5" ht="18.95" customHeight="1" x14ac:dyDescent="0.2">
      <c r="A2" s="157" t="s">
        <v>623</v>
      </c>
      <c r="B2" s="157"/>
      <c r="C2" s="157"/>
      <c r="D2" s="27" t="s">
        <v>618</v>
      </c>
      <c r="E2" s="28" t="s">
        <v>620</v>
      </c>
    </row>
    <row r="3" spans="1:5" ht="18.95" customHeight="1" x14ac:dyDescent="0.2">
      <c r="A3" s="157" t="s">
        <v>673</v>
      </c>
      <c r="B3" s="157"/>
      <c r="C3" s="157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5769441.9400000004</v>
      </c>
    </row>
    <row r="9" spans="1:5" x14ac:dyDescent="0.2">
      <c r="A9" s="33">
        <v>3120</v>
      </c>
      <c r="B9" s="29" t="s">
        <v>469</v>
      </c>
      <c r="C9" s="34">
        <v>811190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28229454.66</v>
      </c>
    </row>
    <row r="15" spans="1:5" x14ac:dyDescent="0.2">
      <c r="A15" s="33">
        <v>3220</v>
      </c>
      <c r="B15" s="29" t="s">
        <v>473</v>
      </c>
      <c r="C15" s="34">
        <v>158193743.59999999</v>
      </c>
    </row>
    <row r="16" spans="1:5" x14ac:dyDescent="0.2">
      <c r="A16" s="33">
        <v>3230</v>
      </c>
      <c r="B16" s="29" t="s">
        <v>474</v>
      </c>
      <c r="C16" s="34">
        <f>SUM(C17:C20)</f>
        <v>1091735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1091735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1" t="s">
        <v>190</v>
      </c>
      <c r="B2" s="92" t="s">
        <v>50</v>
      </c>
    </row>
    <row r="4" spans="1:2" ht="15" customHeight="1" x14ac:dyDescent="0.2">
      <c r="A4" s="106" t="s">
        <v>23</v>
      </c>
      <c r="B4" s="96" t="s">
        <v>78</v>
      </c>
    </row>
    <row r="5" spans="1:2" ht="15" customHeight="1" x14ac:dyDescent="0.2">
      <c r="A5" s="106" t="s">
        <v>25</v>
      </c>
      <c r="B5" s="96" t="s">
        <v>51</v>
      </c>
    </row>
    <row r="6" spans="1:2" ht="15" customHeight="1" x14ac:dyDescent="0.2">
      <c r="B6" s="96" t="s">
        <v>175</v>
      </c>
    </row>
    <row r="7" spans="1:2" ht="15" customHeight="1" x14ac:dyDescent="0.2">
      <c r="B7" s="96" t="s">
        <v>73</v>
      </c>
    </row>
    <row r="8" spans="1:2" ht="15" customHeight="1" x14ac:dyDescent="0.2">
      <c r="B8" s="96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view="pageBreakPreview" zoomScaleNormal="100" zoomScaleSheetLayoutView="100" workbookViewId="0">
      <selection activeCell="B11" sqref="B1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7" t="s">
        <v>672</v>
      </c>
      <c r="B1" s="157"/>
      <c r="C1" s="157"/>
      <c r="D1" s="27" t="s">
        <v>617</v>
      </c>
      <c r="E1" s="28">
        <v>2022</v>
      </c>
    </row>
    <row r="2" spans="1:5" s="35" customFormat="1" ht="18.95" customHeight="1" x14ac:dyDescent="0.25">
      <c r="A2" s="157" t="s">
        <v>624</v>
      </c>
      <c r="B2" s="157"/>
      <c r="C2" s="157"/>
      <c r="D2" s="27" t="s">
        <v>618</v>
      </c>
      <c r="E2" s="28" t="s">
        <v>620</v>
      </c>
    </row>
    <row r="3" spans="1:5" s="35" customFormat="1" ht="18.95" customHeight="1" x14ac:dyDescent="0.25">
      <c r="A3" s="157" t="s">
        <v>673</v>
      </c>
      <c r="B3" s="157"/>
      <c r="C3" s="157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3">
        <v>2022</v>
      </c>
      <c r="D7" s="123">
        <v>2021</v>
      </c>
      <c r="E7" s="32"/>
    </row>
    <row r="8" spans="1:5" x14ac:dyDescent="0.2">
      <c r="A8" s="33">
        <v>1111</v>
      </c>
      <c r="B8" s="29" t="s">
        <v>486</v>
      </c>
      <c r="C8" s="34">
        <v>397034.7</v>
      </c>
      <c r="D8" s="34">
        <v>468904.91</v>
      </c>
    </row>
    <row r="9" spans="1:5" x14ac:dyDescent="0.2">
      <c r="A9" s="33">
        <v>1112</v>
      </c>
      <c r="B9" s="29" t="s">
        <v>487</v>
      </c>
      <c r="C9" s="34">
        <v>1570054.34</v>
      </c>
      <c r="D9" s="34">
        <v>4718667.47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23249876.09</v>
      </c>
      <c r="D12" s="34">
        <v>5109838.3899999997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27">
        <v>1110</v>
      </c>
      <c r="B15" s="128" t="s">
        <v>639</v>
      </c>
      <c r="C15" s="129">
        <f>SUM(C8:C14)</f>
        <v>25216965.129999999</v>
      </c>
      <c r="D15" s="129">
        <f>SUM(D8:D14)</f>
        <v>10297410.77</v>
      </c>
    </row>
    <row r="18" spans="1:5" x14ac:dyDescent="0.2">
      <c r="A18" s="31" t="s">
        <v>178</v>
      </c>
      <c r="B18" s="31"/>
      <c r="C18" s="31"/>
      <c r="D18" s="31"/>
      <c r="E18" s="124"/>
    </row>
    <row r="19" spans="1:5" x14ac:dyDescent="0.2">
      <c r="A19" s="32" t="s">
        <v>146</v>
      </c>
      <c r="B19" s="32" t="s">
        <v>661</v>
      </c>
      <c r="C19" s="138" t="s">
        <v>660</v>
      </c>
      <c r="D19" s="138" t="s">
        <v>181</v>
      </c>
      <c r="E19" s="124"/>
    </row>
    <row r="20" spans="1:5" x14ac:dyDescent="0.2">
      <c r="A20" s="127">
        <v>1230</v>
      </c>
      <c r="B20" s="128" t="s">
        <v>230</v>
      </c>
      <c r="C20" s="129">
        <f>SUM(C21:C27)</f>
        <v>9309859.2100000009</v>
      </c>
      <c r="D20" s="129">
        <f>SUM(D21:D27)</f>
        <v>9309859.2100000009</v>
      </c>
      <c r="E20" s="124"/>
    </row>
    <row r="21" spans="1:5" x14ac:dyDescent="0.2">
      <c r="A21" s="33">
        <v>1231</v>
      </c>
      <c r="B21" s="29" t="s">
        <v>231</v>
      </c>
      <c r="C21" s="34">
        <v>0</v>
      </c>
      <c r="D21" s="126">
        <v>0</v>
      </c>
      <c r="E21" s="124"/>
    </row>
    <row r="22" spans="1:5" x14ac:dyDescent="0.2">
      <c r="A22" s="33">
        <v>1232</v>
      </c>
      <c r="B22" s="29" t="s">
        <v>232</v>
      </c>
      <c r="C22" s="34">
        <v>0</v>
      </c>
      <c r="D22" s="126">
        <v>0</v>
      </c>
      <c r="E22" s="124"/>
    </row>
    <row r="23" spans="1:5" x14ac:dyDescent="0.2">
      <c r="A23" s="33">
        <v>1233</v>
      </c>
      <c r="B23" s="29" t="s">
        <v>233</v>
      </c>
      <c r="C23" s="34">
        <v>0</v>
      </c>
      <c r="D23" s="126">
        <v>0</v>
      </c>
      <c r="E23" s="124"/>
    </row>
    <row r="24" spans="1:5" x14ac:dyDescent="0.2">
      <c r="A24" s="33">
        <v>1234</v>
      </c>
      <c r="B24" s="29" t="s">
        <v>234</v>
      </c>
      <c r="C24" s="34">
        <v>0</v>
      </c>
      <c r="D24" s="126">
        <v>0</v>
      </c>
      <c r="E24" s="124"/>
    </row>
    <row r="25" spans="1:5" x14ac:dyDescent="0.2">
      <c r="A25" s="33">
        <v>1235</v>
      </c>
      <c r="B25" s="29" t="s">
        <v>235</v>
      </c>
      <c r="C25" s="34">
        <v>7416581.1299999999</v>
      </c>
      <c r="D25" s="126">
        <v>7416581.1299999999</v>
      </c>
      <c r="E25" s="124"/>
    </row>
    <row r="26" spans="1:5" x14ac:dyDescent="0.2">
      <c r="A26" s="33">
        <v>1236</v>
      </c>
      <c r="B26" s="29" t="s">
        <v>236</v>
      </c>
      <c r="C26" s="34">
        <v>1893278.08</v>
      </c>
      <c r="D26" s="126">
        <v>1893278.08</v>
      </c>
      <c r="E26" s="124"/>
    </row>
    <row r="27" spans="1:5" x14ac:dyDescent="0.2">
      <c r="A27" s="33">
        <v>1239</v>
      </c>
      <c r="B27" s="29" t="s">
        <v>237</v>
      </c>
      <c r="C27" s="34">
        <v>0</v>
      </c>
      <c r="D27" s="126">
        <v>0</v>
      </c>
      <c r="E27" s="124"/>
    </row>
    <row r="28" spans="1:5" x14ac:dyDescent="0.2">
      <c r="A28" s="127">
        <v>1240</v>
      </c>
      <c r="B28" s="128" t="s">
        <v>238</v>
      </c>
      <c r="C28" s="129">
        <f>SUM(C29:C36)</f>
        <v>1908316.79</v>
      </c>
      <c r="D28" s="129">
        <f>SUM(D29:D36)</f>
        <v>1908316.79</v>
      </c>
      <c r="E28" s="124"/>
    </row>
    <row r="29" spans="1:5" x14ac:dyDescent="0.2">
      <c r="A29" s="33">
        <v>1241</v>
      </c>
      <c r="B29" s="29" t="s">
        <v>239</v>
      </c>
      <c r="C29" s="34">
        <v>253975.32</v>
      </c>
      <c r="D29" s="126">
        <v>253975.32</v>
      </c>
      <c r="E29" s="124"/>
    </row>
    <row r="30" spans="1:5" x14ac:dyDescent="0.2">
      <c r="A30" s="33">
        <v>1242</v>
      </c>
      <c r="B30" s="29" t="s">
        <v>240</v>
      </c>
      <c r="C30" s="34">
        <v>0</v>
      </c>
      <c r="D30" s="126">
        <v>0</v>
      </c>
      <c r="E30" s="124"/>
    </row>
    <row r="31" spans="1:5" x14ac:dyDescent="0.2">
      <c r="A31" s="33">
        <v>1243</v>
      </c>
      <c r="B31" s="29" t="s">
        <v>241</v>
      </c>
      <c r="C31" s="34">
        <v>89341.47</v>
      </c>
      <c r="D31" s="126">
        <v>89341.47</v>
      </c>
      <c r="E31" s="124"/>
    </row>
    <row r="32" spans="1:5" x14ac:dyDescent="0.2">
      <c r="A32" s="33">
        <v>1244</v>
      </c>
      <c r="B32" s="29" t="s">
        <v>242</v>
      </c>
      <c r="C32" s="34">
        <v>1565000</v>
      </c>
      <c r="D32" s="126">
        <v>1565000</v>
      </c>
      <c r="E32" s="124"/>
    </row>
    <row r="33" spans="1:5" x14ac:dyDescent="0.2">
      <c r="A33" s="33">
        <v>1245</v>
      </c>
      <c r="B33" s="29" t="s">
        <v>243</v>
      </c>
      <c r="C33" s="34">
        <v>0</v>
      </c>
      <c r="D33" s="126">
        <v>0</v>
      </c>
      <c r="E33" s="124"/>
    </row>
    <row r="34" spans="1:5" x14ac:dyDescent="0.2">
      <c r="A34" s="33">
        <v>1246</v>
      </c>
      <c r="B34" s="29" t="s">
        <v>244</v>
      </c>
      <c r="C34" s="34">
        <v>0</v>
      </c>
      <c r="D34" s="126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26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26">
        <v>0</v>
      </c>
    </row>
    <row r="37" spans="1:5" x14ac:dyDescent="0.2">
      <c r="A37" s="127">
        <v>1250</v>
      </c>
      <c r="B37" s="128" t="s">
        <v>248</v>
      </c>
      <c r="C37" s="129">
        <f>SUM(C38:C42)</f>
        <v>0</v>
      </c>
      <c r="D37" s="129">
        <f>SUM(D38:D42)</f>
        <v>0</v>
      </c>
      <c r="E37" s="128"/>
    </row>
    <row r="38" spans="1:5" x14ac:dyDescent="0.2">
      <c r="A38" s="33">
        <v>1251</v>
      </c>
      <c r="B38" s="29" t="s">
        <v>249</v>
      </c>
      <c r="C38" s="34">
        <v>0</v>
      </c>
      <c r="D38" s="126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26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26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26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26">
        <v>0</v>
      </c>
    </row>
    <row r="43" spans="1:5" x14ac:dyDescent="0.2">
      <c r="B43" s="130" t="s">
        <v>640</v>
      </c>
      <c r="C43" s="129">
        <f>C20+C28+C37</f>
        <v>11218176</v>
      </c>
      <c r="D43" s="129">
        <f>D20+D28+D37</f>
        <v>11218176</v>
      </c>
    </row>
    <row r="44" spans="1:5" s="124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3">
        <v>2022</v>
      </c>
      <c r="D46" s="123">
        <v>2021</v>
      </c>
      <c r="E46" s="32"/>
    </row>
    <row r="47" spans="1:5" s="124" customFormat="1" x14ac:dyDescent="0.2">
      <c r="A47" s="127">
        <v>3210</v>
      </c>
      <c r="B47" s="128" t="s">
        <v>641</v>
      </c>
      <c r="C47" s="129">
        <v>28229454.66</v>
      </c>
      <c r="D47" s="129">
        <v>25930530.09</v>
      </c>
    </row>
    <row r="48" spans="1:5" x14ac:dyDescent="0.2">
      <c r="A48" s="125"/>
      <c r="B48" s="130" t="s">
        <v>629</v>
      </c>
      <c r="C48" s="129">
        <f>C51+C63+C95+C98+C49</f>
        <v>0</v>
      </c>
      <c r="D48" s="129">
        <f>D51+D63+D95+D98+D49</f>
        <v>0</v>
      </c>
    </row>
    <row r="49" spans="1:4" s="124" customFormat="1" x14ac:dyDescent="0.2">
      <c r="A49" s="139">
        <v>5100</v>
      </c>
      <c r="B49" s="140" t="s">
        <v>361</v>
      </c>
      <c r="C49" s="141">
        <f>SUM(C50:C50)</f>
        <v>0</v>
      </c>
      <c r="D49" s="141">
        <f>SUM(D50:D50)</f>
        <v>0</v>
      </c>
    </row>
    <row r="50" spans="1:4" s="124" customFormat="1" x14ac:dyDescent="0.2">
      <c r="A50" s="142">
        <v>5130</v>
      </c>
      <c r="B50" s="143" t="s">
        <v>662</v>
      </c>
      <c r="C50" s="144">
        <v>0</v>
      </c>
      <c r="D50" s="144">
        <v>0</v>
      </c>
    </row>
    <row r="51" spans="1:4" x14ac:dyDescent="0.2">
      <c r="A51" s="127">
        <v>5400</v>
      </c>
      <c r="B51" s="128" t="s">
        <v>426</v>
      </c>
      <c r="C51" s="129">
        <f>C52+C54+C56+C58+C60</f>
        <v>0</v>
      </c>
      <c r="D51" s="129">
        <f>D52+D54+D56+D58+D60</f>
        <v>0</v>
      </c>
    </row>
    <row r="52" spans="1:4" x14ac:dyDescent="0.2">
      <c r="A52" s="125">
        <v>5410</v>
      </c>
      <c r="B52" s="124" t="s">
        <v>630</v>
      </c>
      <c r="C52" s="126">
        <f>C53</f>
        <v>0</v>
      </c>
      <c r="D52" s="126">
        <f>D53</f>
        <v>0</v>
      </c>
    </row>
    <row r="53" spans="1:4" x14ac:dyDescent="0.2">
      <c r="A53" s="125">
        <v>5411</v>
      </c>
      <c r="B53" s="124" t="s">
        <v>428</v>
      </c>
      <c r="C53" s="126">
        <v>0</v>
      </c>
      <c r="D53" s="126">
        <v>0</v>
      </c>
    </row>
    <row r="54" spans="1:4" x14ac:dyDescent="0.2">
      <c r="A54" s="125">
        <v>5420</v>
      </c>
      <c r="B54" s="124" t="s">
        <v>631</v>
      </c>
      <c r="C54" s="126">
        <f>C55</f>
        <v>0</v>
      </c>
      <c r="D54" s="126">
        <f>D55</f>
        <v>0</v>
      </c>
    </row>
    <row r="55" spans="1:4" x14ac:dyDescent="0.2">
      <c r="A55" s="125">
        <v>5421</v>
      </c>
      <c r="B55" s="124" t="s">
        <v>431</v>
      </c>
      <c r="C55" s="126">
        <v>0</v>
      </c>
      <c r="D55" s="126">
        <v>0</v>
      </c>
    </row>
    <row r="56" spans="1:4" x14ac:dyDescent="0.2">
      <c r="A56" s="125">
        <v>5430</v>
      </c>
      <c r="B56" s="124" t="s">
        <v>632</v>
      </c>
      <c r="C56" s="126">
        <f>C57</f>
        <v>0</v>
      </c>
      <c r="D56" s="126">
        <f>D57</f>
        <v>0</v>
      </c>
    </row>
    <row r="57" spans="1:4" x14ac:dyDescent="0.2">
      <c r="A57" s="125">
        <v>5431</v>
      </c>
      <c r="B57" s="124" t="s">
        <v>434</v>
      </c>
      <c r="C57" s="126">
        <v>0</v>
      </c>
      <c r="D57" s="126">
        <v>0</v>
      </c>
    </row>
    <row r="58" spans="1:4" x14ac:dyDescent="0.2">
      <c r="A58" s="125">
        <v>5440</v>
      </c>
      <c r="B58" s="124" t="s">
        <v>633</v>
      </c>
      <c r="C58" s="126">
        <f>C59</f>
        <v>0</v>
      </c>
      <c r="D58" s="126">
        <f>D59</f>
        <v>0</v>
      </c>
    </row>
    <row r="59" spans="1:4" x14ac:dyDescent="0.2">
      <c r="A59" s="125">
        <v>5441</v>
      </c>
      <c r="B59" s="124" t="s">
        <v>633</v>
      </c>
      <c r="C59" s="126">
        <v>0</v>
      </c>
      <c r="D59" s="126">
        <v>0</v>
      </c>
    </row>
    <row r="60" spans="1:4" x14ac:dyDescent="0.2">
      <c r="A60" s="125">
        <v>5450</v>
      </c>
      <c r="B60" s="124" t="s">
        <v>634</v>
      </c>
      <c r="C60" s="126">
        <f>SUM(C61:C62)</f>
        <v>0</v>
      </c>
      <c r="D60" s="126">
        <f>SUM(D61:D62)</f>
        <v>0</v>
      </c>
    </row>
    <row r="61" spans="1:4" x14ac:dyDescent="0.2">
      <c r="A61" s="125">
        <v>5451</v>
      </c>
      <c r="B61" s="124" t="s">
        <v>438</v>
      </c>
      <c r="C61" s="126">
        <v>0</v>
      </c>
      <c r="D61" s="126">
        <v>0</v>
      </c>
    </row>
    <row r="62" spans="1:4" x14ac:dyDescent="0.2">
      <c r="A62" s="125">
        <v>5452</v>
      </c>
      <c r="B62" s="124" t="s">
        <v>439</v>
      </c>
      <c r="C62" s="126">
        <v>0</v>
      </c>
      <c r="D62" s="126">
        <v>0</v>
      </c>
    </row>
    <row r="63" spans="1:4" x14ac:dyDescent="0.2">
      <c r="A63" s="127">
        <v>5500</v>
      </c>
      <c r="B63" s="128" t="s">
        <v>440</v>
      </c>
      <c r="C63" s="129">
        <f>C64+C73+C76+C82+C84+C86</f>
        <v>0</v>
      </c>
      <c r="D63" s="129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27">
        <v>5600</v>
      </c>
      <c r="B95" s="128" t="s">
        <v>79</v>
      </c>
      <c r="C95" s="129">
        <f>C96</f>
        <v>0</v>
      </c>
      <c r="D95" s="129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27">
        <v>2110</v>
      </c>
      <c r="B98" s="133" t="s">
        <v>642</v>
      </c>
      <c r="C98" s="129">
        <f>SUM(C99:C103)</f>
        <v>0</v>
      </c>
      <c r="D98" s="129">
        <f>SUM(D99:D103)</f>
        <v>0</v>
      </c>
    </row>
    <row r="99" spans="1:4" x14ac:dyDescent="0.2">
      <c r="A99" s="125">
        <v>2111</v>
      </c>
      <c r="B99" s="124" t="s">
        <v>643</v>
      </c>
      <c r="C99" s="126">
        <v>0</v>
      </c>
      <c r="D99" s="126">
        <v>0</v>
      </c>
    </row>
    <row r="100" spans="1:4" x14ac:dyDescent="0.2">
      <c r="A100" s="125">
        <v>2112</v>
      </c>
      <c r="B100" s="124" t="s">
        <v>644</v>
      </c>
      <c r="C100" s="126">
        <v>0</v>
      </c>
      <c r="D100" s="126">
        <v>0</v>
      </c>
    </row>
    <row r="101" spans="1:4" x14ac:dyDescent="0.2">
      <c r="A101" s="125">
        <v>2112</v>
      </c>
      <c r="B101" s="124" t="s">
        <v>645</v>
      </c>
      <c r="C101" s="126">
        <v>0</v>
      </c>
      <c r="D101" s="126">
        <v>0</v>
      </c>
    </row>
    <row r="102" spans="1:4" x14ac:dyDescent="0.2">
      <c r="A102" s="125">
        <v>2115</v>
      </c>
      <c r="B102" s="124" t="s">
        <v>646</v>
      </c>
      <c r="C102" s="126">
        <v>0</v>
      </c>
      <c r="D102" s="126">
        <v>0</v>
      </c>
    </row>
    <row r="103" spans="1:4" x14ac:dyDescent="0.2">
      <c r="A103" s="125">
        <v>2114</v>
      </c>
      <c r="B103" s="124" t="s">
        <v>647</v>
      </c>
      <c r="C103" s="126">
        <v>0</v>
      </c>
      <c r="D103" s="126">
        <v>0</v>
      </c>
    </row>
    <row r="104" spans="1:4" x14ac:dyDescent="0.2">
      <c r="A104" s="125"/>
      <c r="B104" s="130" t="s">
        <v>648</v>
      </c>
      <c r="C104" s="129">
        <f>+C105</f>
        <v>0</v>
      </c>
      <c r="D104" s="129">
        <f>+D105</f>
        <v>0</v>
      </c>
    </row>
    <row r="105" spans="1:4" s="124" customFormat="1" x14ac:dyDescent="0.2">
      <c r="A105" s="139">
        <v>3100</v>
      </c>
      <c r="B105" s="145" t="s">
        <v>663</v>
      </c>
      <c r="C105" s="146">
        <f>SUM(C106:C109)</f>
        <v>0</v>
      </c>
      <c r="D105" s="146">
        <f>SUM(D106:D109)</f>
        <v>0</v>
      </c>
    </row>
    <row r="106" spans="1:4" s="124" customFormat="1" x14ac:dyDescent="0.2">
      <c r="A106" s="142"/>
      <c r="B106" s="147" t="s">
        <v>664</v>
      </c>
      <c r="C106" s="148">
        <v>0</v>
      </c>
      <c r="D106" s="148">
        <v>0</v>
      </c>
    </row>
    <row r="107" spans="1:4" s="124" customFormat="1" x14ac:dyDescent="0.2">
      <c r="A107" s="142"/>
      <c r="B107" s="147" t="s">
        <v>665</v>
      </c>
      <c r="C107" s="148">
        <v>0</v>
      </c>
      <c r="D107" s="148">
        <v>0</v>
      </c>
    </row>
    <row r="108" spans="1:4" s="124" customFormat="1" x14ac:dyDescent="0.2">
      <c r="A108" s="142"/>
      <c r="B108" s="147" t="s">
        <v>666</v>
      </c>
      <c r="C108" s="148">
        <v>0</v>
      </c>
      <c r="D108" s="148">
        <v>0</v>
      </c>
    </row>
    <row r="109" spans="1:4" s="124" customFormat="1" x14ac:dyDescent="0.2">
      <c r="A109" s="142"/>
      <c r="B109" s="147" t="s">
        <v>667</v>
      </c>
      <c r="C109" s="148">
        <v>0</v>
      </c>
      <c r="D109" s="148">
        <v>0</v>
      </c>
    </row>
    <row r="110" spans="1:4" s="124" customFormat="1" x14ac:dyDescent="0.2">
      <c r="A110" s="142"/>
      <c r="B110" s="150" t="s">
        <v>668</v>
      </c>
      <c r="C110" s="141">
        <f>+C111</f>
        <v>0</v>
      </c>
      <c r="D110" s="141">
        <f>+D111</f>
        <v>0</v>
      </c>
    </row>
    <row r="111" spans="1:4" s="124" customFormat="1" x14ac:dyDescent="0.2">
      <c r="A111" s="139">
        <v>1270</v>
      </c>
      <c r="B111" s="149" t="s">
        <v>254</v>
      </c>
      <c r="C111" s="146">
        <f>+C112</f>
        <v>0</v>
      </c>
      <c r="D111" s="146">
        <f>+D112</f>
        <v>0</v>
      </c>
    </row>
    <row r="112" spans="1:4" s="124" customFormat="1" x14ac:dyDescent="0.2">
      <c r="A112" s="142">
        <v>1273</v>
      </c>
      <c r="B112" s="143" t="s">
        <v>669</v>
      </c>
      <c r="C112" s="148">
        <v>0</v>
      </c>
      <c r="D112" s="148">
        <v>0</v>
      </c>
    </row>
    <row r="113" spans="1:4" s="124" customFormat="1" x14ac:dyDescent="0.2">
      <c r="A113" s="142"/>
      <c r="B113" s="150" t="s">
        <v>670</v>
      </c>
      <c r="C113" s="141">
        <f>+C114+C116</f>
        <v>0</v>
      </c>
      <c r="D113" s="141">
        <f>+D114+D116</f>
        <v>0</v>
      </c>
    </row>
    <row r="114" spans="1:4" s="124" customFormat="1" x14ac:dyDescent="0.2">
      <c r="A114" s="139">
        <v>4300</v>
      </c>
      <c r="B114" s="145" t="s">
        <v>671</v>
      </c>
      <c r="C114" s="146">
        <f>+C115</f>
        <v>0</v>
      </c>
      <c r="D114" s="151">
        <f>+D115</f>
        <v>0</v>
      </c>
    </row>
    <row r="115" spans="1:4" s="124" customFormat="1" x14ac:dyDescent="0.2">
      <c r="A115" s="142">
        <v>4399</v>
      </c>
      <c r="B115" s="147" t="s">
        <v>354</v>
      </c>
      <c r="C115" s="148">
        <v>0</v>
      </c>
      <c r="D115" s="148">
        <v>0</v>
      </c>
    </row>
    <row r="116" spans="1:4" x14ac:dyDescent="0.2">
      <c r="A116" s="127">
        <v>1120</v>
      </c>
      <c r="B116" s="134" t="s">
        <v>649</v>
      </c>
      <c r="C116" s="129">
        <f>SUM(C117:C125)</f>
        <v>0</v>
      </c>
      <c r="D116" s="129">
        <f>SUM(D117:D125)</f>
        <v>0</v>
      </c>
    </row>
    <row r="117" spans="1:4" x14ac:dyDescent="0.2">
      <c r="A117" s="125">
        <v>1124</v>
      </c>
      <c r="B117" s="135" t="s">
        <v>650</v>
      </c>
      <c r="C117" s="136">
        <v>0</v>
      </c>
      <c r="D117" s="126">
        <v>0</v>
      </c>
    </row>
    <row r="118" spans="1:4" x14ac:dyDescent="0.2">
      <c r="A118" s="125">
        <v>1124</v>
      </c>
      <c r="B118" s="135" t="s">
        <v>651</v>
      </c>
      <c r="C118" s="136">
        <v>0</v>
      </c>
      <c r="D118" s="126">
        <v>0</v>
      </c>
    </row>
    <row r="119" spans="1:4" x14ac:dyDescent="0.2">
      <c r="A119" s="125">
        <v>1124</v>
      </c>
      <c r="B119" s="135" t="s">
        <v>652</v>
      </c>
      <c r="C119" s="136">
        <v>0</v>
      </c>
      <c r="D119" s="126">
        <v>0</v>
      </c>
    </row>
    <row r="120" spans="1:4" x14ac:dyDescent="0.2">
      <c r="A120" s="125">
        <v>1124</v>
      </c>
      <c r="B120" s="135" t="s">
        <v>653</v>
      </c>
      <c r="C120" s="136">
        <v>0</v>
      </c>
      <c r="D120" s="126">
        <v>0</v>
      </c>
    </row>
    <row r="121" spans="1:4" x14ac:dyDescent="0.2">
      <c r="A121" s="125">
        <v>1124</v>
      </c>
      <c r="B121" s="135" t="s">
        <v>654</v>
      </c>
      <c r="C121" s="126">
        <v>0</v>
      </c>
      <c r="D121" s="126">
        <v>0</v>
      </c>
    </row>
    <row r="122" spans="1:4" x14ac:dyDescent="0.2">
      <c r="A122" s="125">
        <v>1124</v>
      </c>
      <c r="B122" s="135" t="s">
        <v>655</v>
      </c>
      <c r="C122" s="126">
        <v>0</v>
      </c>
      <c r="D122" s="126">
        <v>0</v>
      </c>
    </row>
    <row r="123" spans="1:4" x14ac:dyDescent="0.2">
      <c r="A123" s="125">
        <v>1122</v>
      </c>
      <c r="B123" s="135" t="s">
        <v>656</v>
      </c>
      <c r="C123" s="126">
        <v>0</v>
      </c>
      <c r="D123" s="126">
        <v>0</v>
      </c>
    </row>
    <row r="124" spans="1:4" x14ac:dyDescent="0.2">
      <c r="A124" s="125">
        <v>1122</v>
      </c>
      <c r="B124" s="135" t="s">
        <v>657</v>
      </c>
      <c r="C124" s="136">
        <v>0</v>
      </c>
      <c r="D124" s="126">
        <v>0</v>
      </c>
    </row>
    <row r="125" spans="1:4" x14ac:dyDescent="0.2">
      <c r="A125" s="125">
        <v>1122</v>
      </c>
      <c r="B125" s="135" t="s">
        <v>658</v>
      </c>
      <c r="C125" s="126">
        <v>0</v>
      </c>
      <c r="D125" s="126">
        <v>0</v>
      </c>
    </row>
    <row r="126" spans="1:4" x14ac:dyDescent="0.2">
      <c r="A126" s="125"/>
      <c r="B126" s="137" t="s">
        <v>659</v>
      </c>
      <c r="C126" s="129">
        <f>C47+C48+C104-C110-C113</f>
        <v>28229454.66</v>
      </c>
      <c r="D126" s="129">
        <f>D47+D48+D104-D110-D113</f>
        <v>25930530.09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scale="7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1" t="s">
        <v>190</v>
      </c>
      <c r="B2" s="92" t="s">
        <v>50</v>
      </c>
    </row>
    <row r="3" spans="1:2" x14ac:dyDescent="0.2">
      <c r="B3" s="105"/>
    </row>
    <row r="4" spans="1:2" ht="14.1" customHeight="1" x14ac:dyDescent="0.2">
      <c r="A4" s="106" t="s">
        <v>27</v>
      </c>
      <c r="B4" s="96" t="s">
        <v>78</v>
      </c>
    </row>
    <row r="5" spans="1:2" ht="14.1" customHeight="1" x14ac:dyDescent="0.2">
      <c r="B5" s="96" t="s">
        <v>51</v>
      </c>
    </row>
    <row r="6" spans="1:2" ht="14.1" customHeight="1" x14ac:dyDescent="0.2">
      <c r="B6" s="96" t="s">
        <v>151</v>
      </c>
    </row>
    <row r="7" spans="1:2" ht="14.1" customHeight="1" x14ac:dyDescent="0.2">
      <c r="B7" s="96" t="s">
        <v>152</v>
      </c>
    </row>
    <row r="8" spans="1:2" ht="14.1" customHeight="1" x14ac:dyDescent="0.2"/>
    <row r="9" spans="1:2" x14ac:dyDescent="0.2">
      <c r="A9" s="106" t="s">
        <v>29</v>
      </c>
      <c r="B9" s="98" t="s">
        <v>597</v>
      </c>
    </row>
    <row r="10" spans="1:2" ht="15" customHeight="1" x14ac:dyDescent="0.2">
      <c r="B10" s="98" t="s">
        <v>75</v>
      </c>
    </row>
    <row r="11" spans="1:2" ht="15" customHeight="1" x14ac:dyDescent="0.2">
      <c r="B11" s="108" t="s">
        <v>195</v>
      </c>
    </row>
    <row r="12" spans="1:2" ht="15" customHeight="1" x14ac:dyDescent="0.2"/>
    <row r="13" spans="1:2" x14ac:dyDescent="0.2">
      <c r="A13" s="106" t="s">
        <v>76</v>
      </c>
      <c r="B13" s="96" t="s">
        <v>598</v>
      </c>
    </row>
    <row r="14" spans="1:2" ht="15" customHeight="1" x14ac:dyDescent="0.2">
      <c r="B14" s="96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2022-10-26T17:28:47Z</cp:lastPrinted>
  <dcterms:created xsi:type="dcterms:W3CDTF">2012-12-11T20:36:24Z</dcterms:created>
  <dcterms:modified xsi:type="dcterms:W3CDTF">2022-10-26T17:30:31Z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