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INFORMACION FINANCIERA TRIMESTRAL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C20" i="63" l="1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<sst xmlns="http://schemas.openxmlformats.org/spreadsheetml/2006/main" count="896" uniqueCount="632">
  <si>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</si>
  <si>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</si>
  <si>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</si>
  <si>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</si>
  <si>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</si>
  <si>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</si>
  <si>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</si>
  <si>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</si>
  <si>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</si>
  <si>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</si>
  <si>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</si>
  <si>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</si>
  <si>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</si>
  <si>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</si>
  <si>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</si>
  <si>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</si>
  <si>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</si>
  <si>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</si>
  <si>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</si>
  <si>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</si>
  <si>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</si>
  <si>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</si>
  <si>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</si>
  <si>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</si>
  <si>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</si>
  <si>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</si>
  <si>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</si>
  <si>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</si>
  <si>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</si>
  <si>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</si>
  <si>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</si>
  <si>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</si>
  <si>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</si>
  <si>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</si>
  <si>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</si>
  <si>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</si>
  <si>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</si>
  <si>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</si>
  <si>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</si>
  <si>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</si>
  <si>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</si>
  <si>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</si>
  <si>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</si>
  <si>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</si>
  <si>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</si>
  <si>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</si>
  <si>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</si>
  <si>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</si>
  <si>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</si>
  <si>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</si>
  <si>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</si>
  <si>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</si>
  <si>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</si>
  <si>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</si>
  <si>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</si>
  <si>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</si>
  <si>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</si>
  <si>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</si>
  <si>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</si>
  <si>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</si>
  <si>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</si>
  <si>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</si>
  <si>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</si>
  <si>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</si>
  <si>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</si>
  <si>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</si>
  <si>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</si>
  <si>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</si>
  <si>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</si>
  <si>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</si>
  <si>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</si>
  <si>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</si>
  <si>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</si>
  <si>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</si>
  <si>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</si>
  <si>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</si>
  <si>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</si>
  <si>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</si>
  <si>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</si>
  <si>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</si>
  <si>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</si>
  <si>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</si>
  <si>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</si>
  <si>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</si>
  <si>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</si>
  <si>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</si>
  <si>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</si>
  <si>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</si>
  <si>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</si>
  <si>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</si>
  <si>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</si>
  <si>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</si>
  <si>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</si>
  <si>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</si>
  <si>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</si>
  <si>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</si>
  <si>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</si>
  <si>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</si>
  <si>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</si>
  <si>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</si>
  <si>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</si>
  <si>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</si>
  <si>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</si>
  <si>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</si>
  <si>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</si>
  <si>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</si>
  <si>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</si>
  <si>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</si>
  <si>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</si>
  <si>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</si>
  <si>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</si>
  <si>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</si>
  <si>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</si>
  <si>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</si>
  <si>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</si>
  <si>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</si>
  <si>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</si>
  <si>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</si>
  <si>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</si>
  <si>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</si>
  <si>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</si>
  <si>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</si>
  <si>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</si>
  <si>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</si>
  <si>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</si>
  <si>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</si>
  <si>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</si>
  <si>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</si>
  <si>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</si>
  <si>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</si>
  <si>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</si>
  <si>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</si>
  <si>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</si>
  <si>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</si>
  <si>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</si>
  <si>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</si>
  <si>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</si>
  <si>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</si>
  <si>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</si>
  <si>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</si>
  <si>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</si>
  <si>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</si>
  <si>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</si>
  <si>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</si>
  <si>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</si>
  <si>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</si>
  <si>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</si>
  <si>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</si>
  <si>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</si>
  <si>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</si>
  <si>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</si>
  <si>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</si>
  <si>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</si>
  <si>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</si>
  <si>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</si>
  <si>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</si>
  <si>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</si>
  <si>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</si>
  <si>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</si>
  <si>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</si>
  <si>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</si>
  <si>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</si>
  <si>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</si>
  <si>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</si>
  <si>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</si>
  <si>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</si>
  <si>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</si>
  <si>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</si>
  <si>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</si>
  <si>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</si>
  <si>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</si>
  <si>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</si>
  <si>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</si>
  <si>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</si>
  <si>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</si>
  <si>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</si>
  <si>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</si>
  <si>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</si>
  <si>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</si>
  <si>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</si>
  <si>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</si>
  <si>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</si>
  <si>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</si>
  <si>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</si>
  <si>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</si>
  <si>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</si>
  <si>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</si>
  <si>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</si>
  <si>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</si>
  <si>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</si>
  <si>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</si>
  <si>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</si>
  <si>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</si>
  <si>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</si>
  <si>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</si>
  <si>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</si>
  <si>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</si>
  <si>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</si>
  <si>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</si>
  <si>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</si>
  <si>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</si>
  <si>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</si>
  <si>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</si>
  <si>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</si>
  <si>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</si>
  <si>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</si>
  <si>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</si>
  <si>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</si>
  <si>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</si>
  <si>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</si>
  <si>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</si>
  <si>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</si>
  <si>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</si>
  <si>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</si>
  <si>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</si>
  <si>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</si>
  <si>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</si>
  <si>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</si>
  <si>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</si>
  <si>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</si>
  <si>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</si>
  <si>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</si>
  <si>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</si>
  <si>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</si>
  <si>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</si>
  <si>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</si>
  <si>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</si>
  <si>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</si>
  <si>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</si>
  <si>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</si>
  <si>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</si>
  <si>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</si>
  <si>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</si>
  <si>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</si>
  <si>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</si>
  <si>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</si>
  <si>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</si>
  <si>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</si>
  <si>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</si>
  <si>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</si>
  <si>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</si>
  <si>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</si>
  <si>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</si>
  <si>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</si>
  <si>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</si>
  <si>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</si>
  <si>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</si>
  <si>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</si>
  <si>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</si>
  <si>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</si>
  <si>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</si>
  <si>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</si>
  <si>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</si>
  <si>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</si>
  <si>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</si>
  <si>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</si>
  <si>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</si>
  <si>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</si>
  <si>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</si>
  <si>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</si>
  <si>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</si>
  <si>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</si>
  <si>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</si>
  <si>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</si>
  <si>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</si>
  <si>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</si>
  <si>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</si>
  <si>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</si>
  <si>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</si>
  <si>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</si>
  <si>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</si>
  <si>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</si>
  <si>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</si>
  <si>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</si>
  <si>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</si>
  <si>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</si>
  <si>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</si>
  <si>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</si>
  <si>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</si>
  <si>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</si>
  <si>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</si>
  <si>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</si>
  <si>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</si>
  <si>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</si>
  <si>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</si>
  <si>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</si>
  <si>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</si>
  <si>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</si>
  <si>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</si>
  <si>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</si>
  <si>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</si>
  <si>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</si>
  <si>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</si>
  <si>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</si>
  <si>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</si>
  <si>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</si>
  <si>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</si>
  <si>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</si>
  <si>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</si>
  <si>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</si>
  <si>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</si>
  <si>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</si>
  <si>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</si>
  <si>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</si>
  <si>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</si>
  <si>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</si>
  <si>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</si>
  <si>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</si>
  <si>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</si>
  <si>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</si>
  <si>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</si>
  <si>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</si>
  <si>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</si>
  <si>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</si>
  <si>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</si>
  <si>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</si>
  <si>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</si>
  <si>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</si>
  <si>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</si>
  <si>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</si>
  <si>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</si>
  <si>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</si>
  <si>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</si>
  <si>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</si>
  <si>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</si>
  <si>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</si>
  <si>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</si>
  <si>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</si>
  <si>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</si>
  <si>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</si>
  <si>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</si>
  <si>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</si>
  <si>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</si>
  <si>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</si>
  <si>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</si>
  <si>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</si>
  <si>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</si>
  <si>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</si>
  <si>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</si>
  <si>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</si>
  <si>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</si>
  <si>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</si>
  <si>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</si>
  <si>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</si>
  <si>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</si>
  <si>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</si>
  <si>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</si>
  <si>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</si>
  <si>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</si>
  <si>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</si>
  <si>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</si>
  <si>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</si>
  <si>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</si>
  <si>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</si>
  <si>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</si>
  <si>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</si>
  <si>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</si>
  <si>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</si>
  <si>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</si>
  <si>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</si>
  <si>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</si>
  <si>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</si>
  <si>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</si>
  <si>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</si>
  <si>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</si>
  <si>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</si>
  <si>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</si>
  <si>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</si>
  <si>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</si>
  <si>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</si>
  <si>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</si>
  <si>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</si>
  <si>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</si>
  <si>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</si>
  <si>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</si>
  <si>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</si>
  <si>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</si>
  <si>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</si>
  <si>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</si>
  <si>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</si>
  <si>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</si>
  <si>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</si>
  <si>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</si>
  <si>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</si>
  <si>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</si>
  <si>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</si>
  <si>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</si>
  <si>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</si>
  <si>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</si>
  <si>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</si>
  <si>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</si>
  <si>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</si>
  <si>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</si>
  <si>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</si>
  <si>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</si>
  <si>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</si>
  <si>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</si>
  <si>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</si>
  <si>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</si>
  <si>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</si>
  <si>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</si>
  <si>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</si>
  <si>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</si>
  <si>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</si>
  <si>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</si>
  <si>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</si>
  <si>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</si>
  <si>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</si>
  <si>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</si>
  <si>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</si>
  <si>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</si>
  <si>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</si>
  <si>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</si>
  <si>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</si>
  <si>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</si>
  <si>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</si>
  <si>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</si>
  <si>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</si>
  <si>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</si>
  <si>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</si>
  <si>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</si>
  <si>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</si>
  <si>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</si>
  <si>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</si>
  <si>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</si>
  <si>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</si>
  <si>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</si>
  <si>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</si>
  <si>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</si>
  <si>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</si>
  <si>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</si>
  <si>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</si>
  <si>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</si>
  <si>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</si>
  <si>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</si>
  <si>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</si>
  <si>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</si>
  <si>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</si>
  <si>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</si>
  <si>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</si>
  <si>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</si>
  <si>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</si>
  <si>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</si>
  <si>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</si>
  <si>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</si>
  <si>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</si>
  <si>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</si>
  <si>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</si>
  <si>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</si>
  <si>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</si>
  <si>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</si>
  <si>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</si>
  <si>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</si>
  <si>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</si>
  <si>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</si>
  <si>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</si>
  <si>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</si>
  <si>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</si>
  <si>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</si>
  <si>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</si>
  <si>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</si>
  <si>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</si>
  <si>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</si>
  <si>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</si>
  <si>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</si>
  <si>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</si>
  <si>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</si>
  <si>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</si>
  <si>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</si>
  <si>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</si>
  <si>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</si>
  <si>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</si>
  <si>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</si>
  <si>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</si>
  <si>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</si>
  <si>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</si>
  <si>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</si>
  <si>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</si>
  <si>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</si>
  <si>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</si>
  <si>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</si>
  <si>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</si>
  <si>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</si>
  <si>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</si>
  <si>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</si>
  <si>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</si>
  <si>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</si>
  <si>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</si>
  <si>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</si>
  <si>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</si>
  <si>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</si>
  <si>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</si>
  <si>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</si>
  <si>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</si>
  <si>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</si>
  <si>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</si>
  <si>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</si>
  <si>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</si>
  <si>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</si>
  <si>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</si>
  <si>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</si>
  <si>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</si>
  <si>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</si>
  <si>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</si>
  <si>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</si>
  <si>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</si>
  <si>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</si>
  <si>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</si>
  <si>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</si>
  <si>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</si>
  <si>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</si>
  <si>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</si>
  <si>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</si>
  <si>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</si>
  <si>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</si>
  <si>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</si>
  <si>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</si>
  <si>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</si>
  <si>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</si>
  <si>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</si>
  <si>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</si>
  <si>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</si>
  <si>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</si>
  <si>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</si>
  <si>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</si>
  <si>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</si>
  <si>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</si>
  <si>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</si>
  <si>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</si>
  <si>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</si>
  <si>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</si>
  <si>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</si>
  <si>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</si>
  <si>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</si>
  <si>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</si>
  <si>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</si>
  <si>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</si>
  <si>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</si>
  <si>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</si>
  <si>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</si>
  <si>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</si>
  <si>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</si>
  <si>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</si>
  <si>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</si>
  <si>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</si>
  <si>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</si>
  <si>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</si>
  <si>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</si>
  <si>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</si>
  <si>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</si>
  <si>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</si>
  <si>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</si>
  <si>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</si>
  <si>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</si>
  <si>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</si>
  <si>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</si>
  <si>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</si>
  <si>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</si>
  <si>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</si>
  <si>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</si>
  <si>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</si>
  <si>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</si>
  <si>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</si>
  <si>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</si>
  <si>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</si>
  <si>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</si>
  <si>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</si>
  <si>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</si>
  <si>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</si>
  <si>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</si>
  <si>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</si>
  <si>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</si>
  <si>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</si>
  <si>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</si>
  <si>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</si>
  <si>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</si>
  <si>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</si>
  <si>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</si>
  <si>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</si>
  <si>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</si>
  <si>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</si>
  <si>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</si>
  <si>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</si>
  <si>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</si>
  <si>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</si>
  <si>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</si>
  <si>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</si>
  <si>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</si>
  <si>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</si>
  <si>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</si>
  <si>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</si>
  <si>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</si>
  <si>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</si>
  <si>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</si>
  <si>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</si>
  <si>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</si>
  <si>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</si>
  <si>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</si>
  <si>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</si>
  <si>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</si>
  <si>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</si>
  <si>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</si>
  <si>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</si>
  <si>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</si>
  <si>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</si>
  <si>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</si>
  <si>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</si>
  <si>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</si>
  <si>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</si>
  <si>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</si>
  <si>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</si>
  <si>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</si>
  <si>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</si>
  <si>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</si>
  <si>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</si>
  <si>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</si>
  <si>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</si>
  <si>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</si>
  <si>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</si>
  <si>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</si>
  <si>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</si>
  <si>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</si>
  <si>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</si>
  <si>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</si>
  <si>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</si>
  <si>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</si>
  <si>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MUNICIPIO DE ATARJEA, GTO.</t>
  </si>
  <si>
    <t>CORRESPONDIENTE DEL 1 DE ENERO AL 31 DE DICIEMBRE DEL 2020</t>
  </si>
  <si>
    <t>C.P. Celina Lopez Martinez</t>
  </si>
  <si>
    <t>Presidente Municipal</t>
  </si>
  <si>
    <t>Tesorero Municipal</t>
  </si>
  <si>
    <t>Lic.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</si>
</sst>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4" fontId="3" fillId="0" borderId="0" xfId="3" applyNumberFormat="1" applyFont="1" applyAlignment="1" applyProtection="1">
      <alignment horizontal="center"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2">
    <cellStyle name="Hipervínculo" xfId="11" builtinId="8"/>
    <cellStyle name="Millares 2" xfId="1"/>
    <cellStyle name="Millares 2 2" xfId="15"/>
    <cellStyle name="Millares 2 2 2" xfId="21"/>
    <cellStyle name="Millares 2 2 3" xfId="19"/>
    <cellStyle name="Millares 2 2 4" xfId="17"/>
    <cellStyle name="Millares 2 3" xfId="20"/>
    <cellStyle name="Millares 2 4" xfId="18"/>
    <cellStyle name="Millares 2 5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177094</xdr:colOff>
      <xdr:row>2</xdr:row>
      <xdr:rowOff>276225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8169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tabSelected="1" view="pageBreakPreview" zoomScaleNormal="100" zoomScaleSheetLayoutView="100" workbookViewId="0">
      <pane ySplit="4" topLeftCell="A5" activePane="bottomLeft" state="frozen"/>
      <selection activeCell="A14" sqref="A14:B14"/>
      <selection pane="bottomLeft" activeCell="G34" sqref="G34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0" t="s">
        <v>626</v>
      </c>
      <c r="B1" s="140"/>
      <c r="C1" s="19"/>
      <c r="D1" s="16" t="s">
        <v>614</v>
      </c>
      <c r="E1" s="17">
        <v>2020</v>
      </c>
    </row>
    <row r="2" spans="1:5" ht="24.75" customHeight="1" x14ac:dyDescent="0.2">
      <c r="A2" s="141" t="s">
        <v>613</v>
      </c>
      <c r="B2" s="141"/>
      <c r="C2" s="38"/>
      <c r="D2" s="16" t="s">
        <v>615</v>
      </c>
      <c r="E2" s="19" t="s">
        <v>617</v>
      </c>
    </row>
    <row r="3" spans="1:5" ht="27" customHeight="1" x14ac:dyDescent="0.2">
      <c r="A3" s="142" t="s">
        <v>627</v>
      </c>
      <c r="B3" s="142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9" spans="1:5" ht="15" customHeight="1" x14ac:dyDescent="0.2">
      <c r="A49" s="143" t="s">
        <v>631</v>
      </c>
      <c r="B49" s="143"/>
      <c r="C49" s="139" t="s">
        <v>628</v>
      </c>
      <c r="D49" s="139"/>
      <c r="E49" s="139"/>
    </row>
    <row r="50" spans="1:5" ht="22.5" customHeight="1" x14ac:dyDescent="0.2">
      <c r="A50" s="143" t="s">
        <v>629</v>
      </c>
      <c r="B50" s="143"/>
      <c r="C50" s="139" t="s">
        <v>630</v>
      </c>
      <c r="D50" s="139"/>
      <c r="E50" s="139"/>
    </row>
  </sheetData>
  <sheetProtection formatCells="0" formatColumns="0" formatRows="0" autoFilter="0" pivotTables="0"/>
  <mergeCells count="7">
    <mergeCell ref="C49:E49"/>
    <mergeCell ref="C50:E50"/>
    <mergeCell ref="A1:B1"/>
    <mergeCell ref="A2:B2"/>
    <mergeCell ref="A3:B3"/>
    <mergeCell ref="A49:B49"/>
    <mergeCell ref="A50:B50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view="pageBreakPreview" zoomScale="60" zoomScaleNormal="100" workbookViewId="0">
      <selection activeCell="K44" sqref="K44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7" t="s">
        <v>626</v>
      </c>
      <c r="B1" s="148"/>
      <c r="C1" s="149"/>
    </row>
    <row r="2" spans="1:3" s="39" customFormat="1" ht="18" customHeight="1" x14ac:dyDescent="0.25">
      <c r="A2" s="150" t="s">
        <v>44</v>
      </c>
      <c r="B2" s="151"/>
      <c r="C2" s="152"/>
    </row>
    <row r="3" spans="1:3" s="39" customFormat="1" ht="18" customHeight="1" x14ac:dyDescent="0.25">
      <c r="A3" s="150" t="s">
        <v>627</v>
      </c>
      <c r="B3" s="151"/>
      <c r="C3" s="152"/>
    </row>
    <row r="4" spans="1:3" s="42" customFormat="1" ht="18" customHeight="1" x14ac:dyDescent="0.2">
      <c r="A4" s="153" t="s">
        <v>624</v>
      </c>
      <c r="B4" s="154"/>
      <c r="C4" s="155"/>
    </row>
    <row r="5" spans="1:3" s="40" customFormat="1" x14ac:dyDescent="0.2">
      <c r="A5" s="60" t="s">
        <v>529</v>
      </c>
      <c r="B5" s="60"/>
      <c r="C5" s="61">
        <v>85145250.480000004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85145250.480000004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view="pageBreakPreview" zoomScale="60" zoomScaleNormal="100" workbookViewId="0">
      <selection activeCell="A4" sqref="A4:C4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6" t="s">
        <v>626</v>
      </c>
      <c r="B1" s="157"/>
      <c r="C1" s="158"/>
    </row>
    <row r="2" spans="1:3" s="43" customFormat="1" ht="18.95" customHeight="1" x14ac:dyDescent="0.25">
      <c r="A2" s="159" t="s">
        <v>45</v>
      </c>
      <c r="B2" s="160"/>
      <c r="C2" s="161"/>
    </row>
    <row r="3" spans="1:3" s="43" customFormat="1" ht="18.95" customHeight="1" x14ac:dyDescent="0.25">
      <c r="A3" s="159" t="s">
        <v>627</v>
      </c>
      <c r="B3" s="160"/>
      <c r="C3" s="161"/>
    </row>
    <row r="4" spans="1:3" s="44" customFormat="1" x14ac:dyDescent="0.2">
      <c r="A4" s="153" t="s">
        <v>624</v>
      </c>
      <c r="B4" s="154"/>
      <c r="C4" s="155"/>
    </row>
    <row r="5" spans="1:3" x14ac:dyDescent="0.2">
      <c r="A5" s="91" t="s">
        <v>542</v>
      </c>
      <c r="B5" s="60"/>
      <c r="C5" s="84">
        <v>78261342.489999995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28836861.559999999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219805.25</v>
      </c>
    </row>
    <row r="11" spans="1:3" x14ac:dyDescent="0.2">
      <c r="A11" s="100">
        <v>2.4</v>
      </c>
      <c r="B11" s="83" t="s">
        <v>241</v>
      </c>
      <c r="C11" s="93">
        <v>6694.52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32249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27396832.789999999</v>
      </c>
    </row>
    <row r="20" spans="1:3" x14ac:dyDescent="0.2">
      <c r="A20" s="100" t="s">
        <v>576</v>
      </c>
      <c r="B20" s="83" t="s">
        <v>547</v>
      </c>
      <c r="C20" s="93">
        <v>1050000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131280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2300440.58</v>
      </c>
    </row>
    <row r="31" spans="1:3" x14ac:dyDescent="0.2">
      <c r="A31" s="100" t="s">
        <v>564</v>
      </c>
      <c r="B31" s="83" t="s">
        <v>442</v>
      </c>
      <c r="C31" s="93">
        <v>2300440.58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51724921.50999999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="60" zoomScaleNormal="100" workbookViewId="0">
      <selection activeCell="R37" sqref="R37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6" t="s">
        <v>626</v>
      </c>
      <c r="B1" s="162"/>
      <c r="C1" s="162"/>
      <c r="D1" s="162"/>
      <c r="E1" s="162"/>
      <c r="F1" s="162"/>
      <c r="G1" s="29" t="s">
        <v>614</v>
      </c>
      <c r="H1" s="30">
        <v>2020</v>
      </c>
    </row>
    <row r="2" spans="1:10" ht="18.95" customHeight="1" x14ac:dyDescent="0.2">
      <c r="A2" s="146" t="s">
        <v>625</v>
      </c>
      <c r="B2" s="162"/>
      <c r="C2" s="162"/>
      <c r="D2" s="162"/>
      <c r="E2" s="162"/>
      <c r="F2" s="162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3" t="s">
        <v>627</v>
      </c>
      <c r="B3" s="164"/>
      <c r="C3" s="164"/>
      <c r="D3" s="164"/>
      <c r="E3" s="164"/>
      <c r="F3" s="164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3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opLeftCell="A13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5" t="s">
        <v>35</v>
      </c>
      <c r="B5" s="165"/>
      <c r="C5" s="165"/>
      <c r="D5" s="165"/>
      <c r="E5" s="165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6" t="s">
        <v>37</v>
      </c>
      <c r="C10" s="166"/>
      <c r="D10" s="166"/>
      <c r="E10" s="166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6" t="s">
        <v>39</v>
      </c>
      <c r="C12" s="166"/>
      <c r="D12" s="166"/>
      <c r="E12" s="166"/>
    </row>
    <row r="13" spans="1:8" s="129" customFormat="1" ht="26.1" customHeight="1" x14ac:dyDescent="0.2">
      <c r="A13" s="133" t="s">
        <v>608</v>
      </c>
      <c r="B13" s="166" t="s">
        <v>40</v>
      </c>
      <c r="C13" s="166"/>
      <c r="D13" s="166"/>
      <c r="E13" s="166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view="pageBreakPreview" zoomScale="60" zoomScaleNormal="106" workbookViewId="0">
      <selection activeCell="A3" sqref="A3:F3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4" t="s">
        <v>626</v>
      </c>
      <c r="B1" s="145"/>
      <c r="C1" s="145"/>
      <c r="D1" s="145"/>
      <c r="E1" s="145"/>
      <c r="F1" s="145"/>
      <c r="G1" s="16" t="s">
        <v>614</v>
      </c>
      <c r="H1" s="27">
        <v>2020</v>
      </c>
    </row>
    <row r="2" spans="1:8" s="18" customFormat="1" ht="18.95" customHeight="1" x14ac:dyDescent="0.25">
      <c r="A2" s="144" t="s">
        <v>618</v>
      </c>
      <c r="B2" s="145"/>
      <c r="C2" s="145"/>
      <c r="D2" s="145"/>
      <c r="E2" s="145"/>
      <c r="F2" s="145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4" t="s">
        <v>627</v>
      </c>
      <c r="B3" s="145"/>
      <c r="C3" s="145"/>
      <c r="D3" s="145"/>
      <c r="E3" s="145"/>
      <c r="F3" s="145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13912303.34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1848754</v>
      </c>
      <c r="D15" s="26">
        <v>1827533.52</v>
      </c>
      <c r="E15" s="26">
        <v>1803262.95</v>
      </c>
      <c r="F15" s="26">
        <v>1611584.03</v>
      </c>
      <c r="G15" s="26">
        <v>1418661.3</v>
      </c>
    </row>
    <row r="16" spans="1:8" x14ac:dyDescent="0.2">
      <c r="A16" s="24">
        <v>1124</v>
      </c>
      <c r="B16" s="22" t="s">
        <v>203</v>
      </c>
      <c r="C16" s="26">
        <v>237698.32</v>
      </c>
      <c r="D16" s="26">
        <v>237698.32</v>
      </c>
      <c r="E16" s="26">
        <v>237698.32</v>
      </c>
      <c r="F16" s="26">
        <v>237698.32</v>
      </c>
      <c r="G16" s="26">
        <v>5764648.8899999997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85332.12</v>
      </c>
      <c r="D20" s="26">
        <v>85332.12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-50000</v>
      </c>
      <c r="D21" s="26">
        <v>-50000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73031.03</v>
      </c>
      <c r="D23" s="26">
        <v>73031.03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32520.09</v>
      </c>
      <c r="D24" s="26">
        <v>32520.09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-10000</v>
      </c>
      <c r="D26" s="26">
        <v>-10000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4577711.83</v>
      </c>
      <c r="D27" s="26">
        <v>4577711.83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-963755.72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107142751.83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99137040.560000002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8005711.2699999996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21363437.329999998</v>
      </c>
      <c r="D62" s="26">
        <f t="shared" ref="D62:E62" si="0">SUM(D63:D70)</f>
        <v>2289159.58</v>
      </c>
      <c r="E62" s="26">
        <f t="shared" si="0"/>
        <v>-10442780.700000001</v>
      </c>
    </row>
    <row r="63" spans="1:9" x14ac:dyDescent="0.2">
      <c r="A63" s="24">
        <v>1241</v>
      </c>
      <c r="B63" s="22" t="s">
        <v>240</v>
      </c>
      <c r="C63" s="26">
        <v>2271610.4300000002</v>
      </c>
      <c r="D63" s="26">
        <v>166328.07</v>
      </c>
      <c r="E63" s="26">
        <v>-850107.66</v>
      </c>
    </row>
    <row r="64" spans="1:9" x14ac:dyDescent="0.2">
      <c r="A64" s="24">
        <v>1242</v>
      </c>
      <c r="B64" s="22" t="s">
        <v>241</v>
      </c>
      <c r="C64" s="26">
        <v>475055</v>
      </c>
      <c r="D64" s="26">
        <v>52389.83</v>
      </c>
      <c r="E64" s="26">
        <v>-169330.95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12936426.289999999</v>
      </c>
      <c r="D66" s="26">
        <v>1196725.29</v>
      </c>
      <c r="E66" s="26">
        <v>-5054282.4400000004</v>
      </c>
    </row>
    <row r="67" spans="1:9" x14ac:dyDescent="0.2">
      <c r="A67" s="24">
        <v>1245</v>
      </c>
      <c r="B67" s="22" t="s">
        <v>244</v>
      </c>
      <c r="C67" s="26">
        <v>85869.01</v>
      </c>
      <c r="D67" s="26">
        <v>8586.91</v>
      </c>
      <c r="E67" s="26">
        <v>-35052.61</v>
      </c>
    </row>
    <row r="68" spans="1:9" x14ac:dyDescent="0.2">
      <c r="A68" s="24">
        <v>1246</v>
      </c>
      <c r="B68" s="22" t="s">
        <v>245</v>
      </c>
      <c r="C68" s="26">
        <v>5554456.5999999996</v>
      </c>
      <c r="D68" s="26">
        <v>865129.48</v>
      </c>
      <c r="E68" s="26">
        <v>-4334007.04</v>
      </c>
    </row>
    <row r="69" spans="1:9" x14ac:dyDescent="0.2">
      <c r="A69" s="24">
        <v>1247</v>
      </c>
      <c r="B69" s="22" t="s">
        <v>246</v>
      </c>
      <c r="C69" s="26">
        <v>40020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112810</v>
      </c>
      <c r="D74" s="26">
        <f>SUM(D75:D79)</f>
        <v>11281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112810</v>
      </c>
      <c r="D75" s="26">
        <v>11281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4375278.88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4375278.88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6297270.6300000008</v>
      </c>
      <c r="D110" s="26">
        <f>SUM(D111:D119)</f>
        <v>6297270.6300000008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468237.75</v>
      </c>
      <c r="D111" s="26">
        <f>C111</f>
        <v>468237.75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-2374038.89</v>
      </c>
      <c r="D112" s="26">
        <f t="shared" ref="D112:D119" si="1">C112</f>
        <v>-2374038.89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3566258.17</v>
      </c>
      <c r="D113" s="26">
        <f t="shared" si="1"/>
        <v>3566258.17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263876</v>
      </c>
      <c r="D115" s="26">
        <f t="shared" si="1"/>
        <v>263876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4099328.62</v>
      </c>
      <c r="D117" s="26">
        <f t="shared" si="1"/>
        <v>4099328.62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273608.98</v>
      </c>
      <c r="D119" s="26">
        <f t="shared" si="1"/>
        <v>273608.98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view="pageBreakPreview" topLeftCell="A154" zoomScale="60"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1" t="s">
        <v>626</v>
      </c>
      <c r="B1" s="141"/>
      <c r="C1" s="141"/>
      <c r="D1" s="16" t="s">
        <v>614</v>
      </c>
      <c r="E1" s="27">
        <v>2020</v>
      </c>
    </row>
    <row r="2" spans="1:5" s="18" customFormat="1" ht="18.95" customHeight="1" x14ac:dyDescent="0.25">
      <c r="A2" s="141" t="s">
        <v>621</v>
      </c>
      <c r="B2" s="141"/>
      <c r="C2" s="141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1" t="s">
        <v>627</v>
      </c>
      <c r="B3" s="141"/>
      <c r="C3" s="141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590394.24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36884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36884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40485.99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400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40085.99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168878.75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168878.75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344145.5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326145.5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18000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84554856.239999995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84554856.239999995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43362818.600000001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17636501.48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23375461.609999999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180074.55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51724921.509999998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33285144.850000001</v>
      </c>
      <c r="D100" s="59">
        <f>C100/$C$99</f>
        <v>0.64350305188118984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15341818.670000002</v>
      </c>
      <c r="D101" s="59">
        <f t="shared" ref="D101:D164" si="0">C101/$C$99</f>
        <v>0.29660400097531248</v>
      </c>
      <c r="E101" s="58"/>
    </row>
    <row r="102" spans="1:5" x14ac:dyDescent="0.2">
      <c r="A102" s="56">
        <v>5111</v>
      </c>
      <c r="B102" s="53" t="s">
        <v>364</v>
      </c>
      <c r="C102" s="57">
        <v>11951703.550000001</v>
      </c>
      <c r="D102" s="59">
        <f t="shared" si="0"/>
        <v>0.23106276821878546</v>
      </c>
      <c r="E102" s="58"/>
    </row>
    <row r="103" spans="1:5" x14ac:dyDescent="0.2">
      <c r="A103" s="56">
        <v>5112</v>
      </c>
      <c r="B103" s="53" t="s">
        <v>365</v>
      </c>
      <c r="C103" s="57">
        <v>1493910.98</v>
      </c>
      <c r="D103" s="59">
        <f t="shared" si="0"/>
        <v>2.8881841410067322E-2</v>
      </c>
      <c r="E103" s="58"/>
    </row>
    <row r="104" spans="1:5" x14ac:dyDescent="0.2">
      <c r="A104" s="56">
        <v>5113</v>
      </c>
      <c r="B104" s="53" t="s">
        <v>366</v>
      </c>
      <c r="C104" s="57">
        <v>1629654.24</v>
      </c>
      <c r="D104" s="59">
        <f t="shared" si="0"/>
        <v>3.1506171346919076E-2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266549.90000000002</v>
      </c>
      <c r="D106" s="59">
        <f t="shared" si="0"/>
        <v>5.1532199995406053E-3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9810446.4700000007</v>
      </c>
      <c r="D108" s="59">
        <f t="shared" si="0"/>
        <v>0.18966575847008957</v>
      </c>
      <c r="E108" s="58"/>
    </row>
    <row r="109" spans="1:5" x14ac:dyDescent="0.2">
      <c r="A109" s="56">
        <v>5121</v>
      </c>
      <c r="B109" s="53" t="s">
        <v>371</v>
      </c>
      <c r="C109" s="57">
        <v>338108.23</v>
      </c>
      <c r="D109" s="59">
        <f t="shared" si="0"/>
        <v>6.5366600882059023E-3</v>
      </c>
      <c r="E109" s="58"/>
    </row>
    <row r="110" spans="1:5" x14ac:dyDescent="0.2">
      <c r="A110" s="56">
        <v>5122</v>
      </c>
      <c r="B110" s="53" t="s">
        <v>372</v>
      </c>
      <c r="C110" s="57">
        <v>574159.97</v>
      </c>
      <c r="D110" s="59">
        <f t="shared" si="0"/>
        <v>1.1100257926713285E-2</v>
      </c>
      <c r="E110" s="58"/>
    </row>
    <row r="111" spans="1:5" x14ac:dyDescent="0.2">
      <c r="A111" s="56">
        <v>5123</v>
      </c>
      <c r="B111" s="53" t="s">
        <v>373</v>
      </c>
      <c r="C111" s="57">
        <v>29984.59</v>
      </c>
      <c r="D111" s="59">
        <f t="shared" si="0"/>
        <v>5.7969329144758714E-4</v>
      </c>
      <c r="E111" s="58"/>
    </row>
    <row r="112" spans="1:5" x14ac:dyDescent="0.2">
      <c r="A112" s="56">
        <v>5124</v>
      </c>
      <c r="B112" s="53" t="s">
        <v>374</v>
      </c>
      <c r="C112" s="57">
        <v>70954.13</v>
      </c>
      <c r="D112" s="59">
        <f t="shared" si="0"/>
        <v>1.371759065623375E-3</v>
      </c>
      <c r="E112" s="58"/>
    </row>
    <row r="113" spans="1:5" x14ac:dyDescent="0.2">
      <c r="A113" s="56">
        <v>5125</v>
      </c>
      <c r="B113" s="53" t="s">
        <v>375</v>
      </c>
      <c r="C113" s="57">
        <v>0</v>
      </c>
      <c r="D113" s="59">
        <f t="shared" si="0"/>
        <v>0</v>
      </c>
      <c r="E113" s="58"/>
    </row>
    <row r="114" spans="1:5" x14ac:dyDescent="0.2">
      <c r="A114" s="56">
        <v>5126</v>
      </c>
      <c r="B114" s="53" t="s">
        <v>376</v>
      </c>
      <c r="C114" s="57">
        <v>6480002.75</v>
      </c>
      <c r="D114" s="59">
        <f t="shared" si="0"/>
        <v>0.12527815530367153</v>
      </c>
      <c r="E114" s="58"/>
    </row>
    <row r="115" spans="1:5" x14ac:dyDescent="0.2">
      <c r="A115" s="56">
        <v>5127</v>
      </c>
      <c r="B115" s="53" t="s">
        <v>377</v>
      </c>
      <c r="C115" s="57">
        <v>111250.03</v>
      </c>
      <c r="D115" s="59">
        <f t="shared" si="0"/>
        <v>2.150801330428157E-3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2205986.77</v>
      </c>
      <c r="D117" s="59">
        <f t="shared" si="0"/>
        <v>4.2648431463999721E-2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8132879.71</v>
      </c>
      <c r="D118" s="59">
        <f t="shared" si="0"/>
        <v>0.15723329243578779</v>
      </c>
      <c r="E118" s="58"/>
    </row>
    <row r="119" spans="1:5" x14ac:dyDescent="0.2">
      <c r="A119" s="56">
        <v>5131</v>
      </c>
      <c r="B119" s="53" t="s">
        <v>381</v>
      </c>
      <c r="C119" s="57">
        <v>2335169.59</v>
      </c>
      <c r="D119" s="59">
        <f t="shared" si="0"/>
        <v>4.5145928148939592E-2</v>
      </c>
      <c r="E119" s="58"/>
    </row>
    <row r="120" spans="1:5" x14ac:dyDescent="0.2">
      <c r="A120" s="56">
        <v>5132</v>
      </c>
      <c r="B120" s="53" t="s">
        <v>382</v>
      </c>
      <c r="C120" s="57">
        <v>124100</v>
      </c>
      <c r="D120" s="59">
        <f t="shared" si="0"/>
        <v>2.399230320262694E-3</v>
      </c>
      <c r="E120" s="58"/>
    </row>
    <row r="121" spans="1:5" x14ac:dyDescent="0.2">
      <c r="A121" s="56">
        <v>5133</v>
      </c>
      <c r="B121" s="53" t="s">
        <v>383</v>
      </c>
      <c r="C121" s="57">
        <v>230141.49</v>
      </c>
      <c r="D121" s="59">
        <f t="shared" si="0"/>
        <v>4.4493347361678768E-3</v>
      </c>
      <c r="E121" s="58"/>
    </row>
    <row r="122" spans="1:5" x14ac:dyDescent="0.2">
      <c r="A122" s="56">
        <v>5134</v>
      </c>
      <c r="B122" s="53" t="s">
        <v>384</v>
      </c>
      <c r="C122" s="57">
        <v>412623.47</v>
      </c>
      <c r="D122" s="59">
        <f t="shared" si="0"/>
        <v>7.9772662375181633E-3</v>
      </c>
      <c r="E122" s="58"/>
    </row>
    <row r="123" spans="1:5" x14ac:dyDescent="0.2">
      <c r="A123" s="56">
        <v>5135</v>
      </c>
      <c r="B123" s="53" t="s">
        <v>385</v>
      </c>
      <c r="C123" s="57">
        <v>2304033.4500000002</v>
      </c>
      <c r="D123" s="59">
        <f t="shared" si="0"/>
        <v>4.4543971894757936E-2</v>
      </c>
      <c r="E123" s="58"/>
    </row>
    <row r="124" spans="1:5" x14ac:dyDescent="0.2">
      <c r="A124" s="56">
        <v>5136</v>
      </c>
      <c r="B124" s="53" t="s">
        <v>386</v>
      </c>
      <c r="C124" s="57">
        <v>340536.67</v>
      </c>
      <c r="D124" s="59">
        <f t="shared" si="0"/>
        <v>6.583609216964474E-3</v>
      </c>
      <c r="E124" s="58"/>
    </row>
    <row r="125" spans="1:5" x14ac:dyDescent="0.2">
      <c r="A125" s="56">
        <v>5137</v>
      </c>
      <c r="B125" s="53" t="s">
        <v>387</v>
      </c>
      <c r="C125" s="57">
        <v>532475.26</v>
      </c>
      <c r="D125" s="59">
        <f t="shared" si="0"/>
        <v>1.0294365741996464E-2</v>
      </c>
      <c r="E125" s="58"/>
    </row>
    <row r="126" spans="1:5" x14ac:dyDescent="0.2">
      <c r="A126" s="56">
        <v>5138</v>
      </c>
      <c r="B126" s="53" t="s">
        <v>388</v>
      </c>
      <c r="C126" s="57">
        <v>1853650.78</v>
      </c>
      <c r="D126" s="59">
        <f t="shared" si="0"/>
        <v>3.583670551615304E-2</v>
      </c>
      <c r="E126" s="58"/>
    </row>
    <row r="127" spans="1:5" x14ac:dyDescent="0.2">
      <c r="A127" s="56">
        <v>5139</v>
      </c>
      <c r="B127" s="53" t="s">
        <v>389</v>
      </c>
      <c r="C127" s="57">
        <v>149</v>
      </c>
      <c r="D127" s="59">
        <f t="shared" si="0"/>
        <v>2.8806230275515021E-6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16015736.08</v>
      </c>
      <c r="D128" s="59">
        <f t="shared" si="0"/>
        <v>0.30963287352506996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3561704.6</v>
      </c>
      <c r="D132" s="59">
        <f t="shared" si="0"/>
        <v>6.8858579114738999E-2</v>
      </c>
      <c r="E132" s="58"/>
    </row>
    <row r="133" spans="1:5" x14ac:dyDescent="0.2">
      <c r="A133" s="56">
        <v>5221</v>
      </c>
      <c r="B133" s="53" t="s">
        <v>395</v>
      </c>
      <c r="C133" s="57">
        <v>3561704.6</v>
      </c>
      <c r="D133" s="59">
        <f t="shared" si="0"/>
        <v>6.8858579114738999E-2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12454031.48</v>
      </c>
      <c r="D138" s="59">
        <f t="shared" si="0"/>
        <v>0.24077429441033096</v>
      </c>
      <c r="E138" s="58"/>
    </row>
    <row r="139" spans="1:5" x14ac:dyDescent="0.2">
      <c r="A139" s="56">
        <v>5241</v>
      </c>
      <c r="B139" s="53" t="s">
        <v>399</v>
      </c>
      <c r="C139" s="57">
        <v>12454031.48</v>
      </c>
      <c r="D139" s="59">
        <f t="shared" si="0"/>
        <v>0.24077429441033096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123600</v>
      </c>
      <c r="D161" s="59">
        <f t="shared" si="0"/>
        <v>2.3895638000360109E-3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123600</v>
      </c>
      <c r="D168" s="59">
        <f t="shared" si="1"/>
        <v>2.3895638000360109E-3</v>
      </c>
      <c r="E168" s="58"/>
    </row>
    <row r="169" spans="1:5" x14ac:dyDescent="0.2">
      <c r="A169" s="56">
        <v>5331</v>
      </c>
      <c r="B169" s="53" t="s">
        <v>425</v>
      </c>
      <c r="C169" s="57">
        <v>123600</v>
      </c>
      <c r="D169" s="59">
        <f t="shared" si="1"/>
        <v>2.3895638000360109E-3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2300440.58</v>
      </c>
      <c r="D186" s="59">
        <f t="shared" si="1"/>
        <v>4.447451079370425E-2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2300440.58</v>
      </c>
      <c r="D187" s="59">
        <f t="shared" si="1"/>
        <v>4.447451079370425E-2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2289159.58</v>
      </c>
      <c r="D192" s="59">
        <f t="shared" si="1"/>
        <v>4.4256414764349834E-2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11281</v>
      </c>
      <c r="D194" s="59">
        <f t="shared" si="1"/>
        <v>2.1809602935441943E-4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115" zoomScaleNormal="100" zoomScaleSheetLayoutView="115"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6" t="s">
        <v>626</v>
      </c>
      <c r="B1" s="146"/>
      <c r="C1" s="146"/>
      <c r="D1" s="29" t="s">
        <v>614</v>
      </c>
      <c r="E1" s="30">
        <v>2020</v>
      </c>
    </row>
    <row r="2" spans="1:5" ht="18.95" customHeight="1" x14ac:dyDescent="0.2">
      <c r="A2" s="146" t="s">
        <v>622</v>
      </c>
      <c r="B2" s="146"/>
      <c r="C2" s="146"/>
      <c r="D2" s="16" t="s">
        <v>619</v>
      </c>
      <c r="E2" s="30" t="str">
        <f>ESF!H2</f>
        <v>TRIMESTRAL</v>
      </c>
    </row>
    <row r="3" spans="1:5" ht="18.95" customHeight="1" x14ac:dyDescent="0.2">
      <c r="A3" s="146" t="s">
        <v>627</v>
      </c>
      <c r="B3" s="146"/>
      <c r="C3" s="146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5769441.9400000004</v>
      </c>
    </row>
    <row r="9" spans="1:5" x14ac:dyDescent="0.2">
      <c r="A9" s="35">
        <v>3120</v>
      </c>
      <c r="B9" s="31" t="s">
        <v>470</v>
      </c>
      <c r="C9" s="36">
        <v>811190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33420328.969999999</v>
      </c>
    </row>
    <row r="15" spans="1:5" x14ac:dyDescent="0.2">
      <c r="A15" s="35">
        <v>3220</v>
      </c>
      <c r="B15" s="31" t="s">
        <v>474</v>
      </c>
      <c r="C15" s="36">
        <v>98863684.540000007</v>
      </c>
    </row>
    <row r="16" spans="1:5" x14ac:dyDescent="0.2">
      <c r="A16" s="35">
        <v>3230</v>
      </c>
      <c r="B16" s="31" t="s">
        <v>475</v>
      </c>
      <c r="C16" s="36">
        <f>SUM(C17:C20)</f>
        <v>1091735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1091735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view="pageBreakPreview" zoomScale="60" zoomScaleNormal="100" workbookViewId="0">
      <selection activeCell="L34" sqref="L34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6" t="s">
        <v>626</v>
      </c>
      <c r="B1" s="146"/>
      <c r="C1" s="146"/>
      <c r="D1" s="29" t="s">
        <v>614</v>
      </c>
      <c r="E1" s="30">
        <v>2020</v>
      </c>
    </row>
    <row r="2" spans="1:5" s="37" customFormat="1" ht="18.95" customHeight="1" x14ac:dyDescent="0.25">
      <c r="A2" s="146" t="s">
        <v>623</v>
      </c>
      <c r="B2" s="146"/>
      <c r="C2" s="146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6" t="s">
        <v>627</v>
      </c>
      <c r="B3" s="146"/>
      <c r="C3" s="146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507054.79</v>
      </c>
      <c r="D8" s="36">
        <v>375972.85</v>
      </c>
    </row>
    <row r="9" spans="1:5" x14ac:dyDescent="0.2">
      <c r="A9" s="35">
        <v>1112</v>
      </c>
      <c r="B9" s="31" t="s">
        <v>488</v>
      </c>
      <c r="C9" s="36">
        <v>3469677.27</v>
      </c>
      <c r="D9" s="36">
        <v>8805479.5500000007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13912303.34</v>
      </c>
      <c r="D12" s="36">
        <v>5624085.4699999997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17889035.399999999</v>
      </c>
      <c r="D15" s="36">
        <f>SUM(D8:D14)</f>
        <v>14805537.870000001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107142751.83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99137040.560000002</v>
      </c>
    </row>
    <row r="26" spans="1:5" x14ac:dyDescent="0.2">
      <c r="A26" s="35">
        <v>1236</v>
      </c>
      <c r="B26" s="31" t="s">
        <v>237</v>
      </c>
      <c r="C26" s="36">
        <v>8005711.2699999996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21363437.329999998</v>
      </c>
    </row>
    <row r="29" spans="1:5" x14ac:dyDescent="0.2">
      <c r="A29" s="35">
        <v>1241</v>
      </c>
      <c r="B29" s="31" t="s">
        <v>240</v>
      </c>
      <c r="C29" s="36">
        <v>2271610.4300000002</v>
      </c>
    </row>
    <row r="30" spans="1:5" x14ac:dyDescent="0.2">
      <c r="A30" s="35">
        <v>1242</v>
      </c>
      <c r="B30" s="31" t="s">
        <v>241</v>
      </c>
      <c r="C30" s="36">
        <v>475055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12936426.289999999</v>
      </c>
    </row>
    <row r="33" spans="1:5" x14ac:dyDescent="0.2">
      <c r="A33" s="35">
        <v>1245</v>
      </c>
      <c r="B33" s="31" t="s">
        <v>244</v>
      </c>
      <c r="C33" s="36">
        <v>85869.01</v>
      </c>
    </row>
    <row r="34" spans="1:5" x14ac:dyDescent="0.2">
      <c r="A34" s="35">
        <v>1246</v>
      </c>
      <c r="B34" s="31" t="s">
        <v>245</v>
      </c>
      <c r="C34" s="36">
        <v>5554456.5999999996</v>
      </c>
    </row>
    <row r="35" spans="1:5" x14ac:dyDescent="0.2">
      <c r="A35" s="35">
        <v>1247</v>
      </c>
      <c r="B35" s="31" t="s">
        <v>246</v>
      </c>
      <c r="C35" s="36">
        <v>40020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112810</v>
      </c>
    </row>
    <row r="38" spans="1:5" x14ac:dyDescent="0.2">
      <c r="A38" s="35">
        <v>1251</v>
      </c>
      <c r="B38" s="31" t="s">
        <v>250</v>
      </c>
      <c r="C38" s="36">
        <v>112810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13010.15</v>
      </c>
      <c r="D46" s="36">
        <f>D47+D56+D59+D65+D67+D69</f>
        <v>2300440.58</v>
      </c>
    </row>
    <row r="47" spans="1:5" x14ac:dyDescent="0.2">
      <c r="A47" s="35">
        <v>5510</v>
      </c>
      <c r="B47" s="31" t="s">
        <v>442</v>
      </c>
      <c r="C47" s="36">
        <f>SUM(C48:C55)</f>
        <v>13010.15</v>
      </c>
      <c r="D47" s="36">
        <f>SUM(D48:D55)</f>
        <v>2300440.58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13010.15</v>
      </c>
      <c r="D52" s="36">
        <v>2289159.58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11281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2021-04-12T18:51:44Z</cp:lastPrinted>
  <dcterms:created xsi:type="dcterms:W3CDTF">2012-12-11T20:36:24Z</dcterms:created>
  <dcterms:modified xsi:type="dcterms:W3CDTF">2021-04-12T18:52:02Z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