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c8949128bf3028e/Escritorio/Segundo trimestres 2026/Informacion Financiera/"/>
    </mc:Choice>
  </mc:AlternateContent>
  <xr:revisionPtr revIDLastSave="347" documentId="11_A5B33B03DCD166072A802D50BB9AE62F71027842" xr6:coauthVersionLast="47" xr6:coauthVersionMax="47" xr10:uidLastSave="{75CE455F-F5C0-4260-B7E7-CDADB8F9A253}"/>
  <bookViews>
    <workbookView xWindow="-108" yWindow="-108" windowWidth="23256" windowHeight="12456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  <definedName name="_xlnm.Print_Area" localSheetId="2">COG!$A$1:$G$88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4" l="1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D12" i="4"/>
  <c r="G12" i="4" s="1"/>
  <c r="D24" i="4"/>
  <c r="F25" i="4"/>
  <c r="E25" i="4"/>
  <c r="C25" i="4"/>
  <c r="B25" i="4"/>
  <c r="G24" i="4" l="1"/>
  <c r="D23" i="4"/>
  <c r="G23" i="4" s="1"/>
  <c r="F59" i="4" l="1"/>
  <c r="E59" i="4"/>
  <c r="C59" i="4"/>
  <c r="B59" i="4"/>
  <c r="D57" i="4"/>
  <c r="G57" i="4" s="1"/>
  <c r="D53" i="4"/>
  <c r="G53" i="4" s="1"/>
  <c r="D55" i="4"/>
  <c r="G55" i="4" s="1"/>
  <c r="D51" i="4"/>
  <c r="G51" i="4" s="1"/>
  <c r="D49" i="4"/>
  <c r="G49" i="4" s="1"/>
  <c r="D47" i="4"/>
  <c r="G47" i="4" s="1"/>
  <c r="D45" i="4"/>
  <c r="G45" i="4" s="1"/>
  <c r="D43" i="4"/>
  <c r="G43" i="4" s="1"/>
  <c r="F36" i="4"/>
  <c r="E36" i="4"/>
  <c r="D34" i="4"/>
  <c r="G34" i="4" s="1"/>
  <c r="D33" i="4"/>
  <c r="G33" i="4" s="1"/>
  <c r="D32" i="4"/>
  <c r="G32" i="4" s="1"/>
  <c r="D31" i="4"/>
  <c r="G31" i="4" s="1"/>
  <c r="C36" i="4"/>
  <c r="B36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25" i="4" s="1"/>
  <c r="D25" i="4"/>
  <c r="G59" i="4"/>
  <c r="D59" i="4"/>
  <c r="G36" i="4"/>
  <c r="D36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<sst xmlns="http://schemas.openxmlformats.org/spreadsheetml/2006/main" count="219" uniqueCount="154">
  <si>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</si>
  <si>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</si>
  <si>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</si>
  <si>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</si>
  <si>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</si>
  <si>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</si>
  <si>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</si>
  <si>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</si>
  <si>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</si>
  <si>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</si>
  <si>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</si>
  <si>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</si>
  <si>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</si>
  <si>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</si>
  <si>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</si>
  <si>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</si>
  <si>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</si>
  <si>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</si>
  <si>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</si>
  <si>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</si>
  <si>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</si>
  <si>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</si>
  <si>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</si>
  <si>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</si>
  <si>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</si>
  <si>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</si>
  <si>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</si>
  <si>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</si>
  <si>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</si>
  <si>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</si>
  <si>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</si>
  <si>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</si>
  <si>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</si>
  <si>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</si>
  <si>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</si>
  <si>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</si>
  <si>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</si>
  <si>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</si>
  <si>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</si>
  <si>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</si>
  <si>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</si>
  <si>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</si>
  <si>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</si>
  <si>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</si>
  <si>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</si>
  <si>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</si>
  <si>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</si>
  <si>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</si>
  <si>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</si>
  <si>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</si>
  <si>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</si>
  <si>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</si>
  <si>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</si>
  <si>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</si>
  <si>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</si>
  <si>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</si>
  <si>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</si>
  <si>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</si>
  <si>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</si>
  <si>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</si>
  <si>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</si>
  <si>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</si>
  <si>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</si>
  <si>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</si>
  <si>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</si>
  <si>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</si>
  <si>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</si>
  <si>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</si>
  <si>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</si>
  <si>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</si>
  <si>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</si>
  <si>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</si>
  <si>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</si>
  <si>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</si>
  <si>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</si>
  <si>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</si>
  <si>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</si>
  <si>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</si>
  <si>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</si>
  <si>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</si>
  <si>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</si>
  <si>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</si>
  <si>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</si>
  <si>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</si>
  <si>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</si>
  <si>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</si>
  <si>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</si>
  <si>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</si>
  <si>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</si>
  <si>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</si>
  <si>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</si>
  <si>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</si>
  <si>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</si>
  <si>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</si>
  <si>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</si>
  <si>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</si>
  <si>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</si>
  <si>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</si>
  <si>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</si>
  <si>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</si>
  <si>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</si>
  <si>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</si>
  <si>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</si>
  <si>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</si>
  <si>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</si>
  <si>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</si>
  <si>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</si>
  <si>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</si>
  <si>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</si>
  <si>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</si>
  <si>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</si>
  <si>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</si>
  <si>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</si>
  <si>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</si>
  <si>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</si>
  <si>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</si>
  <si>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</si>
  <si>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</si>
  <si>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</si>
  <si>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</si>
  <si>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</si>
  <si>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</si>
  <si>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</si>
  <si>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</si>
  <si>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</si>
  <si>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</si>
  <si>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</si>
  <si>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</si>
  <si>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Municipio de Atarjea, Gto.
Estado Analítico del Ejercicio del Presupuesto de Egresos
Clasificación por Objeto del Gasto (Capítulo y Concepto)
Del 1 de Enero al 30 de Junio de 2026
(Cifras en Pesos)</t>
  </si>
  <si>
    <t>Municipio de Atarjea, Gto.
Estado Analítico del Ejercicio del Presupuesto de Egresos
Clasificación Económica (por Tipo de Gasto)
Del 1 de Enero al 30 de Junio de 2026
(Cifras en Pesos)</t>
  </si>
  <si>
    <t>31111M050010000 H AYUNTAMIENTO</t>
  </si>
  <si>
    <t>31111M050011000 DIRECCION DE OBRAS PUBLI</t>
  </si>
  <si>
    <t>31111M050012000 DIRECCION DE SEGURIDAD P</t>
  </si>
  <si>
    <t>31111M050013000 CONTRALORIA MPAL</t>
  </si>
  <si>
    <t>31111M050014000 DIRECCION DE RECURSOS HU</t>
  </si>
  <si>
    <t>31111M050015000 ACCESO A LA INFORMACION,</t>
  </si>
  <si>
    <t>31111M050016000 ARCHIVO MUNICIPAL</t>
  </si>
  <si>
    <t>31111M050020000 PRESIDENCIA MUNICIPAL</t>
  </si>
  <si>
    <t>31111M050026000 PROCURADURIA AUXILIAR EN</t>
  </si>
  <si>
    <t>31111M050030000 SECRETARIA MUNICIPAL</t>
  </si>
  <si>
    <t>31111M050040000 TESORERIA MUNICIPAL</t>
  </si>
  <si>
    <t>31111M050050000 DIRECCION DE SERVICIOS P</t>
  </si>
  <si>
    <t>31111M050060000 DIRECCION DE DESARROLLO</t>
  </si>
  <si>
    <t>31111M050070000 DIRECCION DE DESARROOLLO</t>
  </si>
  <si>
    <t>31111M050080000 DIRECCION DE ACCION DEPO</t>
  </si>
  <si>
    <t>31111M050090000 DIRECCION DE PROTECCION</t>
  </si>
  <si>
    <t>31111M050100000 DIRECCION DE CASA DE LA</t>
  </si>
  <si>
    <t>31111M050017000 ECOLOGIA Y TURISMO</t>
  </si>
  <si>
    <t>Municipio de Atarjea, Gto.
Estado Analítico del Ejercicio del Presupuesto de Egresos
Clasificación Administrativa
Del 1 de Enero al 30 de Junio de 2026
(Cifras en Pesos)</t>
  </si>
  <si>
    <t>Municipio de Atarjea, Gto.
Estado Analítico del Ejercicio del Presupuesto de Egresos
Clasificación Funcional (Finalidad y Función)
Del 1 de Enero al 30 de Junio de 2026
(Cifras en Pesos)</t>
  </si>
  <si>
    <t>Prof. José Luis Rivas Loyola</t>
  </si>
  <si>
    <t>Presidente Municipal</t>
  </si>
  <si>
    <t>Tesorero Municipal</t>
  </si>
  <si>
    <t>C.P. Jorge García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</si>
</sst>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/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10" fillId="2" borderId="4" xfId="9" applyFont="1" applyFill="1" applyBorder="1" applyAlignment="1" applyProtection="1">
      <alignment horizontal="center" vertical="center" wrapText="1"/>
      <protection locked="0"/>
    </xf>
    <xf numFmtId="0" fontId="10" fillId="2" borderId="5" xfId="9" applyFont="1" applyFill="1" applyBorder="1" applyAlignment="1" applyProtection="1">
      <alignment horizontal="center" vertical="center" wrapText="1"/>
      <protection locked="0"/>
    </xf>
    <xf numFmtId="0" fontId="10" fillId="2" borderId="6" xfId="9" applyFont="1" applyFill="1" applyBorder="1" applyAlignment="1" applyProtection="1">
      <alignment horizontal="center" vertical="center" wrapText="1"/>
      <protection locked="0"/>
    </xf>
    <xf numFmtId="4" fontId="10" fillId="2" borderId="7" xfId="9" applyNumberFormat="1" applyFont="1" applyFill="1" applyBorder="1" applyAlignment="1">
      <alignment horizontal="center" vertical="center" wrapText="1"/>
    </xf>
    <xf numFmtId="4" fontId="10" fillId="2" borderId="3" xfId="9" applyNumberFormat="1" applyFont="1" applyFill="1" applyBorder="1" applyAlignment="1">
      <alignment horizontal="center" vertical="center" wrapText="1"/>
    </xf>
    <xf numFmtId="4" fontId="10" fillId="2" borderId="8" xfId="9" applyNumberFormat="1" applyFont="1" applyFill="1" applyBorder="1" applyAlignment="1">
      <alignment horizontal="center" vertical="center" wrapText="1"/>
    </xf>
    <xf numFmtId="4" fontId="2" fillId="0" borderId="7" xfId="9" applyNumberFormat="1" applyFont="1" applyBorder="1" applyAlignment="1">
      <alignment horizontal="center" vertical="center" wrapText="1"/>
    </xf>
    <xf numFmtId="3" fontId="2" fillId="0" borderId="9" xfId="0" applyNumberFormat="1" applyFont="1" applyBorder="1" applyProtection="1">
      <protection locked="0"/>
    </xf>
    <xf numFmtId="3" fontId="10" fillId="0" borderId="3" xfId="0" applyNumberFormat="1" applyFont="1" applyBorder="1" applyProtection="1">
      <protection locked="0"/>
    </xf>
    <xf numFmtId="0" fontId="10" fillId="0" borderId="9" xfId="9" applyFont="1" applyBorder="1" applyAlignment="1">
      <alignment horizontal="center" vertical="center" wrapText="1"/>
    </xf>
    <xf numFmtId="3" fontId="2" fillId="0" borderId="8" xfId="0" applyNumberFormat="1" applyFont="1" applyBorder="1" applyProtection="1">
      <protection locked="0"/>
    </xf>
    <xf numFmtId="3" fontId="10" fillId="0" borderId="8" xfId="0" applyNumberFormat="1" applyFont="1" applyBorder="1" applyProtection="1">
      <protection locked="0"/>
    </xf>
    <xf numFmtId="0" fontId="10" fillId="2" borderId="7" xfId="9" applyFont="1" applyFill="1" applyBorder="1" applyAlignment="1">
      <alignment vertical="center"/>
    </xf>
    <xf numFmtId="0" fontId="10" fillId="2" borderId="9" xfId="9" applyFont="1" applyFill="1" applyBorder="1" applyAlignment="1">
      <alignment horizontal="center" vertical="center"/>
    </xf>
    <xf numFmtId="0" fontId="10" fillId="0" borderId="9" xfId="9" applyFont="1" applyBorder="1" applyAlignment="1">
      <alignment vertical="center"/>
    </xf>
    <xf numFmtId="0" fontId="10" fillId="0" borderId="9" xfId="0" applyFont="1" applyBorder="1"/>
    <xf numFmtId="0" fontId="2" fillId="0" borderId="8" xfId="0" applyFont="1" applyBorder="1"/>
    <xf numFmtId="0" fontId="10" fillId="0" borderId="8" xfId="0" applyFont="1" applyBorder="1" applyAlignment="1" applyProtection="1">
      <alignment horizontal="center"/>
      <protection locked="0"/>
    </xf>
    <xf numFmtId="0" fontId="2" fillId="0" borderId="7" xfId="9" applyFont="1" applyBorder="1" applyAlignment="1">
      <alignment horizontal="left" vertical="center" indent="1"/>
    </xf>
    <xf numFmtId="0" fontId="2" fillId="0" borderId="9" xfId="0" applyFont="1" applyBorder="1" applyAlignment="1" applyProtection="1">
      <alignment horizontal="left" inden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1" xfId="9" applyFont="1" applyBorder="1" applyAlignment="1">
      <alignment vertical="center"/>
    </xf>
    <xf numFmtId="0" fontId="9" fillId="0" borderId="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left" wrapText="1" indent="1"/>
      <protection locked="0"/>
    </xf>
    <xf numFmtId="0" fontId="11" fillId="2" borderId="11" xfId="9" applyFont="1" applyFill="1" applyBorder="1" applyAlignment="1" applyProtection="1">
      <alignment horizontal="center" vertical="center" wrapText="1"/>
      <protection locked="0"/>
    </xf>
    <xf numFmtId="0" fontId="11" fillId="2" borderId="10" xfId="9" applyFont="1" applyFill="1" applyBorder="1" applyAlignment="1" applyProtection="1">
      <alignment horizontal="center" vertical="center" wrapText="1"/>
      <protection locked="0"/>
    </xf>
    <xf numFmtId="0" fontId="11" fillId="2" borderId="2" xfId="9" applyFont="1" applyFill="1" applyBorder="1" applyAlignment="1" applyProtection="1">
      <alignment horizontal="center" vertical="center" wrapText="1"/>
      <protection locked="0"/>
    </xf>
    <xf numFmtId="0" fontId="11" fillId="2" borderId="4" xfId="9" applyFont="1" applyFill="1" applyBorder="1" applyAlignment="1" applyProtection="1">
      <alignment horizontal="center" vertical="center" wrapText="1"/>
      <protection locked="0"/>
    </xf>
    <xf numFmtId="0" fontId="11" fillId="2" borderId="5" xfId="9" applyFont="1" applyFill="1" applyBorder="1" applyAlignment="1" applyProtection="1">
      <alignment horizontal="center" vertical="center" wrapText="1"/>
      <protection locked="0"/>
    </xf>
    <xf numFmtId="0" fontId="11" fillId="2" borderId="6" xfId="9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left"/>
    </xf>
    <xf numFmtId="3" fontId="10" fillId="0" borderId="7" xfId="0" applyNumberFormat="1" applyFont="1" applyBorder="1" applyProtection="1">
      <protection locked="0"/>
    </xf>
    <xf numFmtId="0" fontId="2" fillId="0" borderId="1" xfId="0" applyFont="1" applyBorder="1" applyAlignment="1">
      <alignment horizontal="left" indent="1"/>
    </xf>
    <xf numFmtId="3" fontId="10" fillId="0" borderId="9" xfId="0" applyNumberFormat="1" applyFont="1" applyBorder="1" applyProtection="1">
      <protection locked="0"/>
    </xf>
    <xf numFmtId="0" fontId="2" fillId="0" borderId="1" xfId="0" applyFont="1" applyBorder="1" applyAlignment="1">
      <alignment horizontal="left"/>
    </xf>
    <xf numFmtId="0" fontId="2" fillId="0" borderId="12" xfId="0" applyFont="1" applyBorder="1" applyAlignment="1">
      <alignment horizontal="left" indent="1"/>
    </xf>
    <xf numFmtId="0" fontId="10" fillId="0" borderId="12" xfId="0" applyFont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wrapText="1" indent="1"/>
    </xf>
  </cellXfs>
  <cellStyles count="2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AD4D6BE1-BE5B-410A-A1B1-F954C3A48C94}"/>
    <cellStyle name="Millares 2 3" xfId="4" xr:uid="{00000000-0005-0000-0000-000003000000}"/>
    <cellStyle name="Millares 2 3 2" xfId="18" xr:uid="{3E031E02-6589-4899-94EE-8FD3CA882476}"/>
    <cellStyle name="Millares 2 4" xfId="16" xr:uid="{08598336-E4BC-4FC0-8F30-5D8ED8AE3C5E}"/>
    <cellStyle name="Millares 3" xfId="5" xr:uid="{00000000-0005-0000-0000-000004000000}"/>
    <cellStyle name="Millares 3 2" xfId="19" xr:uid="{75ABC481-E009-42F2-B766-7587ED47A477}"/>
    <cellStyle name="Moneda 2" xfId="6" xr:uid="{00000000-0005-0000-0000-000005000000}"/>
    <cellStyle name="Moneda 2 2" xfId="20" xr:uid="{2A4E7CC1-E502-4413-87FB-91337E2E2364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4D581864-240C-49B1-8A3D-93E1381562A1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3" xr:uid="{D6C08932-EC0C-4A7A-B507-908E383C9779}"/>
    <cellStyle name="Normal 6 3" xfId="22" xr:uid="{04A759E6-3D95-437A-9B09-74B6898F00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795020</xdr:colOff>
      <xdr:row>0</xdr:row>
      <xdr:rowOff>708661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CF69743-514C-262F-FFF8-133D756CD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795020" cy="708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795020</xdr:colOff>
      <xdr:row>1</xdr:row>
      <xdr:rowOff>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2D64F3C-FCF8-3BE0-7391-79A8396B1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795020" cy="6324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795020</xdr:colOff>
      <xdr:row>0</xdr:row>
      <xdr:rowOff>746761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0287093-2989-E90B-96E6-054A6CC8B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795020" cy="746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795020</xdr:colOff>
      <xdr:row>0</xdr:row>
      <xdr:rowOff>716281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967FC9-ABE8-F0E8-99A6-497A564C9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795020" cy="716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9"/>
  <sheetViews>
    <sheetView showGridLines="0" view="pageBreakPreview" topLeftCell="A51" zoomScaleNormal="100" zoomScaleSheetLayoutView="100" workbookViewId="0">
      <selection activeCell="B46" sqref="B46"/>
    </sheetView>
  </sheetViews>
  <sheetFormatPr baseColWidth="10" defaultColWidth="12" defaultRowHeight="13.2" x14ac:dyDescent="0.25"/>
  <cols>
    <col min="1" max="1" width="80.42578125" style="10" customWidth="1"/>
    <col min="2" max="7" width="18.28515625" style="10" customWidth="1"/>
    <col min="8" max="16384" width="12" style="10"/>
  </cols>
  <sheetData>
    <row r="1" spans="1:7" ht="66.599999999999994" customHeight="1" x14ac:dyDescent="0.25">
      <c r="A1" s="36" t="s">
        <v>148</v>
      </c>
      <c r="B1" s="37"/>
      <c r="C1" s="37"/>
      <c r="D1" s="37"/>
      <c r="E1" s="37"/>
      <c r="F1" s="37"/>
      <c r="G1" s="38"/>
    </row>
    <row r="2" spans="1:7" x14ac:dyDescent="0.25">
      <c r="A2" s="23"/>
      <c r="B2" s="11" t="s">
        <v>56</v>
      </c>
      <c r="C2" s="12"/>
      <c r="D2" s="12"/>
      <c r="E2" s="12"/>
      <c r="F2" s="13"/>
      <c r="G2" s="14" t="s">
        <v>55</v>
      </c>
    </row>
    <row r="3" spans="1:7" ht="24.9" customHeight="1" x14ac:dyDescent="0.25">
      <c r="A3" s="24" t="s">
        <v>50</v>
      </c>
      <c r="B3" s="15" t="s">
        <v>51</v>
      </c>
      <c r="C3" s="15" t="s">
        <v>114</v>
      </c>
      <c r="D3" s="15" t="s">
        <v>52</v>
      </c>
      <c r="E3" s="15" t="s">
        <v>53</v>
      </c>
      <c r="F3" s="15" t="s">
        <v>54</v>
      </c>
      <c r="G3" s="16"/>
    </row>
    <row r="4" spans="1:7" x14ac:dyDescent="0.25">
      <c r="A4" s="29"/>
      <c r="B4" s="17"/>
      <c r="C4" s="17"/>
      <c r="D4" s="17"/>
      <c r="E4" s="17"/>
      <c r="F4" s="17"/>
      <c r="G4" s="17"/>
    </row>
    <row r="5" spans="1:7" ht="13.95" customHeight="1" x14ac:dyDescent="0.25">
      <c r="A5" s="30" t="s">
        <v>130</v>
      </c>
      <c r="B5" s="18">
        <v>3229229.24</v>
      </c>
      <c r="C5" s="18">
        <v>0</v>
      </c>
      <c r="D5" s="18">
        <f>B5+C5</f>
        <v>3229229.24</v>
      </c>
      <c r="E5" s="18">
        <v>1456156.12</v>
      </c>
      <c r="F5" s="18">
        <v>1456156.12</v>
      </c>
      <c r="G5" s="18">
        <f>D5-E5</f>
        <v>1773073.12</v>
      </c>
    </row>
    <row r="6" spans="1:7" ht="13.95" customHeight="1" x14ac:dyDescent="0.25">
      <c r="A6" s="30" t="s">
        <v>131</v>
      </c>
      <c r="B6" s="18">
        <v>30436245.920000002</v>
      </c>
      <c r="C6" s="18">
        <v>29691454.539999999</v>
      </c>
      <c r="D6" s="18">
        <f t="shared" ref="D6:D11" si="0">B6+C6</f>
        <v>60127700.460000001</v>
      </c>
      <c r="E6" s="18">
        <v>16145425.039999999</v>
      </c>
      <c r="F6" s="18">
        <v>16145425.039999999</v>
      </c>
      <c r="G6" s="18">
        <f t="shared" ref="G6:G11" si="1">D6-E6</f>
        <v>43982275.420000002</v>
      </c>
    </row>
    <row r="7" spans="1:7" ht="13.95" customHeight="1" x14ac:dyDescent="0.25">
      <c r="A7" s="30" t="s">
        <v>132</v>
      </c>
      <c r="B7" s="18">
        <v>2553630.59</v>
      </c>
      <c r="C7" s="18">
        <v>194442</v>
      </c>
      <c r="D7" s="18">
        <f t="shared" si="0"/>
        <v>2748072.59</v>
      </c>
      <c r="E7" s="18">
        <v>551960.18999999994</v>
      </c>
      <c r="F7" s="18">
        <v>551960.18999999994</v>
      </c>
      <c r="G7" s="18">
        <f t="shared" si="1"/>
        <v>2196112.4</v>
      </c>
    </row>
    <row r="8" spans="1:7" ht="13.95" customHeight="1" x14ac:dyDescent="0.25">
      <c r="A8" s="30" t="s">
        <v>133</v>
      </c>
      <c r="B8" s="18">
        <v>514775.63</v>
      </c>
      <c r="C8" s="18">
        <v>0</v>
      </c>
      <c r="D8" s="18">
        <f t="shared" si="0"/>
        <v>514775.63</v>
      </c>
      <c r="E8" s="18">
        <v>151046.49</v>
      </c>
      <c r="F8" s="18">
        <v>151046.49</v>
      </c>
      <c r="G8" s="18">
        <f t="shared" si="1"/>
        <v>363729.14</v>
      </c>
    </row>
    <row r="9" spans="1:7" ht="13.95" customHeight="1" x14ac:dyDescent="0.25">
      <c r="A9" s="30" t="s">
        <v>134</v>
      </c>
      <c r="B9" s="18">
        <v>491866.73</v>
      </c>
      <c r="C9" s="18">
        <v>16900</v>
      </c>
      <c r="D9" s="18">
        <f t="shared" si="0"/>
        <v>508766.73</v>
      </c>
      <c r="E9" s="18">
        <v>162732.32</v>
      </c>
      <c r="F9" s="18">
        <v>162732.32</v>
      </c>
      <c r="G9" s="18">
        <f t="shared" si="1"/>
        <v>346034.41</v>
      </c>
    </row>
    <row r="10" spans="1:7" ht="13.95" customHeight="1" x14ac:dyDescent="0.25">
      <c r="A10" s="30" t="s">
        <v>135</v>
      </c>
      <c r="B10" s="18">
        <v>592426.54</v>
      </c>
      <c r="C10" s="18">
        <v>0</v>
      </c>
      <c r="D10" s="18">
        <f t="shared" si="0"/>
        <v>592426.54</v>
      </c>
      <c r="E10" s="18">
        <v>105090.86</v>
      </c>
      <c r="F10" s="18">
        <v>105090.86</v>
      </c>
      <c r="G10" s="18">
        <f t="shared" si="1"/>
        <v>487335.68000000005</v>
      </c>
    </row>
    <row r="11" spans="1:7" ht="13.95" customHeight="1" x14ac:dyDescent="0.25">
      <c r="A11" s="30" t="s">
        <v>136</v>
      </c>
      <c r="B11" s="18">
        <v>261575.31</v>
      </c>
      <c r="C11" s="18">
        <v>1590</v>
      </c>
      <c r="D11" s="18">
        <f t="shared" si="0"/>
        <v>263165.31</v>
      </c>
      <c r="E11" s="18">
        <v>82248.19</v>
      </c>
      <c r="F11" s="18">
        <v>82248.19</v>
      </c>
      <c r="G11" s="18">
        <f t="shared" si="1"/>
        <v>180917.12</v>
      </c>
    </row>
    <row r="12" spans="1:7" ht="13.95" customHeight="1" x14ac:dyDescent="0.25">
      <c r="A12" s="30" t="s">
        <v>137</v>
      </c>
      <c r="B12" s="18">
        <v>14212167.939999999</v>
      </c>
      <c r="C12" s="18">
        <v>21226618.809999999</v>
      </c>
      <c r="D12" s="18">
        <f t="shared" ref="D12" si="2">B12+C12</f>
        <v>35438786.75</v>
      </c>
      <c r="E12" s="18">
        <v>10421614.74</v>
      </c>
      <c r="F12" s="18">
        <v>10421614.74</v>
      </c>
      <c r="G12" s="18">
        <f t="shared" ref="G12" si="3">D12-E12</f>
        <v>25017172.009999998</v>
      </c>
    </row>
    <row r="13" spans="1:7" ht="13.95" customHeight="1" x14ac:dyDescent="0.25">
      <c r="A13" s="30" t="s">
        <v>138</v>
      </c>
      <c r="B13" s="18">
        <v>560355.11</v>
      </c>
      <c r="C13" s="18">
        <v>43485.51</v>
      </c>
      <c r="D13" s="18">
        <f t="shared" ref="D13" si="4">B13+C13</f>
        <v>603840.62</v>
      </c>
      <c r="E13" s="18">
        <v>265196.53000000003</v>
      </c>
      <c r="F13" s="18">
        <v>265196.53000000003</v>
      </c>
      <c r="G13" s="18">
        <f t="shared" ref="G13" si="5">D13-E13</f>
        <v>338644.08999999997</v>
      </c>
    </row>
    <row r="14" spans="1:7" ht="13.95" customHeight="1" x14ac:dyDescent="0.25">
      <c r="A14" s="30" t="s">
        <v>139</v>
      </c>
      <c r="B14" s="18">
        <v>1274874.02</v>
      </c>
      <c r="C14" s="18">
        <v>19407.27</v>
      </c>
      <c r="D14" s="18">
        <f t="shared" ref="D14" si="6">B14+C14</f>
        <v>1294281.29</v>
      </c>
      <c r="E14" s="18">
        <v>691434.76</v>
      </c>
      <c r="F14" s="18">
        <v>691434.76</v>
      </c>
      <c r="G14" s="18">
        <f t="shared" ref="G14" si="7">D14-E14</f>
        <v>602846.53</v>
      </c>
    </row>
    <row r="15" spans="1:7" ht="13.95" customHeight="1" x14ac:dyDescent="0.25">
      <c r="A15" s="30" t="s">
        <v>140</v>
      </c>
      <c r="B15" s="18">
        <v>2154794.29</v>
      </c>
      <c r="C15" s="18">
        <v>142770.17000000001</v>
      </c>
      <c r="D15" s="18">
        <f t="shared" ref="D15" si="8">B15+C15</f>
        <v>2297564.46</v>
      </c>
      <c r="E15" s="18">
        <v>1076784.44</v>
      </c>
      <c r="F15" s="18">
        <v>1076784.44</v>
      </c>
      <c r="G15" s="18">
        <f t="shared" ref="G15" si="9">D15-E15</f>
        <v>1220780.02</v>
      </c>
    </row>
    <row r="16" spans="1:7" ht="13.95" customHeight="1" x14ac:dyDescent="0.25">
      <c r="A16" s="30" t="s">
        <v>141</v>
      </c>
      <c r="B16" s="18">
        <v>16651365.41</v>
      </c>
      <c r="C16" s="18">
        <v>4898932.51</v>
      </c>
      <c r="D16" s="18">
        <f t="shared" ref="D16" si="10">B16+C16</f>
        <v>21550297.920000002</v>
      </c>
      <c r="E16" s="18">
        <v>11478029.210000001</v>
      </c>
      <c r="F16" s="18">
        <v>11478029.210000001</v>
      </c>
      <c r="G16" s="18">
        <f t="shared" ref="G16" si="11">D16-E16</f>
        <v>10072268.710000001</v>
      </c>
    </row>
    <row r="17" spans="1:7" ht="13.95" customHeight="1" x14ac:dyDescent="0.25">
      <c r="A17" s="30" t="s">
        <v>142</v>
      </c>
      <c r="B17" s="18">
        <v>1190522.76</v>
      </c>
      <c r="C17" s="18">
        <v>85135.28</v>
      </c>
      <c r="D17" s="18">
        <f t="shared" ref="D17" si="12">B17+C17</f>
        <v>1275658.04</v>
      </c>
      <c r="E17" s="18">
        <v>520245.63</v>
      </c>
      <c r="F17" s="18">
        <v>520245.63</v>
      </c>
      <c r="G17" s="18">
        <f t="shared" ref="G17" si="13">D17-E17</f>
        <v>755412.41</v>
      </c>
    </row>
    <row r="18" spans="1:7" ht="13.95" customHeight="1" x14ac:dyDescent="0.25">
      <c r="A18" s="30" t="s">
        <v>143</v>
      </c>
      <c r="B18" s="18">
        <v>2595259.5299999998</v>
      </c>
      <c r="C18" s="18">
        <v>-55000</v>
      </c>
      <c r="D18" s="18">
        <f t="shared" ref="D18" si="14">B18+C18</f>
        <v>2540259.5299999998</v>
      </c>
      <c r="E18" s="18">
        <v>460290.54</v>
      </c>
      <c r="F18" s="18">
        <v>460290.54</v>
      </c>
      <c r="G18" s="18">
        <f t="shared" ref="G18" si="15">D18-E18</f>
        <v>2079968.9899999998</v>
      </c>
    </row>
    <row r="19" spans="1:7" ht="13.95" customHeight="1" x14ac:dyDescent="0.25">
      <c r="A19" s="30" t="s">
        <v>144</v>
      </c>
      <c r="B19" s="18">
        <v>779284.33</v>
      </c>
      <c r="C19" s="18">
        <v>0</v>
      </c>
      <c r="D19" s="18">
        <f t="shared" ref="D19" si="16">B19+C19</f>
        <v>779284.33</v>
      </c>
      <c r="E19" s="18">
        <v>401918.18</v>
      </c>
      <c r="F19" s="18">
        <v>401918.18</v>
      </c>
      <c r="G19" s="18">
        <f t="shared" ref="G19" si="17">D19-E19</f>
        <v>377366.14999999997</v>
      </c>
    </row>
    <row r="20" spans="1:7" ht="13.95" customHeight="1" x14ac:dyDescent="0.25">
      <c r="A20" s="30" t="s">
        <v>145</v>
      </c>
      <c r="B20" s="18">
        <v>2869789.09</v>
      </c>
      <c r="C20" s="18">
        <v>0</v>
      </c>
      <c r="D20" s="18">
        <f t="shared" ref="D20" si="18">B20+C20</f>
        <v>2869789.09</v>
      </c>
      <c r="E20" s="18">
        <v>194718.73</v>
      </c>
      <c r="F20" s="18">
        <v>194718.73</v>
      </c>
      <c r="G20" s="18">
        <f t="shared" ref="G20" si="19">D20-E20</f>
        <v>2675070.36</v>
      </c>
    </row>
    <row r="21" spans="1:7" ht="13.95" customHeight="1" x14ac:dyDescent="0.25">
      <c r="A21" s="30" t="s">
        <v>146</v>
      </c>
      <c r="B21" s="18">
        <v>1259351.52</v>
      </c>
      <c r="C21" s="18">
        <v>3100</v>
      </c>
      <c r="D21" s="18">
        <f t="shared" ref="D21" si="20">B21+C21</f>
        <v>1262451.52</v>
      </c>
      <c r="E21" s="18">
        <v>261068.64</v>
      </c>
      <c r="F21" s="18">
        <v>261068.64</v>
      </c>
      <c r="G21" s="18">
        <f t="shared" ref="G21" si="21">D21-E21</f>
        <v>1001382.88</v>
      </c>
    </row>
    <row r="22" spans="1:7" ht="13.95" customHeight="1" x14ac:dyDescent="0.25">
      <c r="A22" s="30" t="s">
        <v>147</v>
      </c>
      <c r="B22" s="18">
        <v>0</v>
      </c>
      <c r="C22" s="18">
        <v>883684</v>
      </c>
      <c r="D22" s="18">
        <f t="shared" ref="D22" si="22">B22+C22</f>
        <v>883684</v>
      </c>
      <c r="E22" s="18">
        <v>260041.51</v>
      </c>
      <c r="F22" s="18">
        <v>260041.51</v>
      </c>
      <c r="G22" s="18">
        <f t="shared" ref="G22" si="23">D22-E22</f>
        <v>623642.49</v>
      </c>
    </row>
    <row r="23" spans="1:7" x14ac:dyDescent="0.25">
      <c r="A23" s="30"/>
      <c r="B23" s="18">
        <v>0</v>
      </c>
      <c r="C23" s="18">
        <v>0</v>
      </c>
      <c r="D23" s="18">
        <f t="shared" ref="D23:D24" si="24">B23+C23</f>
        <v>0</v>
      </c>
      <c r="E23" s="18">
        <v>0</v>
      </c>
      <c r="F23" s="18">
        <v>0</v>
      </c>
      <c r="G23" s="18">
        <f t="shared" ref="G23:G24" si="25">D23-E23</f>
        <v>0</v>
      </c>
    </row>
    <row r="24" spans="1:7" x14ac:dyDescent="0.25">
      <c r="A24" s="30"/>
      <c r="B24" s="18">
        <v>0</v>
      </c>
      <c r="C24" s="18">
        <v>0</v>
      </c>
      <c r="D24" s="18">
        <f t="shared" si="24"/>
        <v>0</v>
      </c>
      <c r="E24" s="18">
        <v>0</v>
      </c>
      <c r="F24" s="18">
        <v>0</v>
      </c>
      <c r="G24" s="18">
        <f t="shared" si="25"/>
        <v>0</v>
      </c>
    </row>
    <row r="25" spans="1:7" x14ac:dyDescent="0.25">
      <c r="A25" s="31" t="s">
        <v>122</v>
      </c>
      <c r="B25" s="19">
        <f t="shared" ref="B25:G25" si="26">SUM(B5:B24)</f>
        <v>81627513.960000008</v>
      </c>
      <c r="C25" s="19">
        <f t="shared" si="26"/>
        <v>57152520.089999996</v>
      </c>
      <c r="D25" s="19">
        <f t="shared" si="26"/>
        <v>138780034.05000004</v>
      </c>
      <c r="E25" s="19">
        <f t="shared" si="26"/>
        <v>44686002.120000005</v>
      </c>
      <c r="F25" s="19">
        <f t="shared" si="26"/>
        <v>44686002.120000005</v>
      </c>
      <c r="G25" s="19">
        <f t="shared" si="26"/>
        <v>94094031.929999962</v>
      </c>
    </row>
    <row r="27" spans="1:7" ht="61.8" customHeight="1" x14ac:dyDescent="0.25">
      <c r="A27" s="36" t="s">
        <v>148</v>
      </c>
      <c r="B27" s="37"/>
      <c r="C27" s="37"/>
      <c r="D27" s="37"/>
      <c r="E27" s="37"/>
      <c r="F27" s="37"/>
      <c r="G27" s="38"/>
    </row>
    <row r="28" spans="1:7" x14ac:dyDescent="0.25">
      <c r="A28" s="23"/>
      <c r="B28" s="11" t="s">
        <v>56</v>
      </c>
      <c r="C28" s="12"/>
      <c r="D28" s="12"/>
      <c r="E28" s="12"/>
      <c r="F28" s="13"/>
      <c r="G28" s="14" t="s">
        <v>55</v>
      </c>
    </row>
    <row r="29" spans="1:7" ht="26.4" x14ac:dyDescent="0.25">
      <c r="A29" s="24" t="s">
        <v>50</v>
      </c>
      <c r="B29" s="15" t="s">
        <v>51</v>
      </c>
      <c r="C29" s="15" t="s">
        <v>114</v>
      </c>
      <c r="D29" s="15" t="s">
        <v>52</v>
      </c>
      <c r="E29" s="15" t="s">
        <v>53</v>
      </c>
      <c r="F29" s="15" t="s">
        <v>54</v>
      </c>
      <c r="G29" s="16"/>
    </row>
    <row r="30" spans="1:7" x14ac:dyDescent="0.25">
      <c r="A30" s="32"/>
      <c r="B30" s="20"/>
      <c r="C30" s="20"/>
      <c r="D30" s="20"/>
      <c r="E30" s="20"/>
      <c r="F30" s="20"/>
      <c r="G30" s="20"/>
    </row>
    <row r="31" spans="1:7" x14ac:dyDescent="0.25">
      <c r="A31" s="33" t="s">
        <v>8</v>
      </c>
      <c r="B31" s="18">
        <v>0</v>
      </c>
      <c r="C31" s="18">
        <v>0</v>
      </c>
      <c r="D31" s="18">
        <f>B31+C31</f>
        <v>0</v>
      </c>
      <c r="E31" s="18">
        <v>0</v>
      </c>
      <c r="F31" s="18">
        <v>0</v>
      </c>
      <c r="G31" s="18">
        <f>D31-E31</f>
        <v>0</v>
      </c>
    </row>
    <row r="32" spans="1:7" x14ac:dyDescent="0.25">
      <c r="A32" s="33" t="s">
        <v>9</v>
      </c>
      <c r="B32" s="18">
        <v>0</v>
      </c>
      <c r="C32" s="18">
        <v>0</v>
      </c>
      <c r="D32" s="18">
        <f t="shared" ref="D32:D34" si="27">B32+C32</f>
        <v>0</v>
      </c>
      <c r="E32" s="18">
        <v>0</v>
      </c>
      <c r="F32" s="18">
        <v>0</v>
      </c>
      <c r="G32" s="18">
        <f t="shared" ref="G32:G34" si="28">D32-E32</f>
        <v>0</v>
      </c>
    </row>
    <row r="33" spans="1:7" x14ac:dyDescent="0.25">
      <c r="A33" s="33" t="s">
        <v>10</v>
      </c>
      <c r="B33" s="18">
        <v>0</v>
      </c>
      <c r="C33" s="18">
        <v>0</v>
      </c>
      <c r="D33" s="18">
        <f t="shared" si="27"/>
        <v>0</v>
      </c>
      <c r="E33" s="18">
        <v>0</v>
      </c>
      <c r="F33" s="18">
        <v>0</v>
      </c>
      <c r="G33" s="18">
        <f t="shared" si="28"/>
        <v>0</v>
      </c>
    </row>
    <row r="34" spans="1:7" x14ac:dyDescent="0.25">
      <c r="A34" s="33" t="s">
        <v>123</v>
      </c>
      <c r="B34" s="18">
        <v>0</v>
      </c>
      <c r="C34" s="18">
        <v>0</v>
      </c>
      <c r="D34" s="18">
        <f t="shared" si="27"/>
        <v>0</v>
      </c>
      <c r="E34" s="18">
        <v>0</v>
      </c>
      <c r="F34" s="18">
        <v>0</v>
      </c>
      <c r="G34" s="18">
        <f t="shared" si="28"/>
        <v>0</v>
      </c>
    </row>
    <row r="35" spans="1:7" x14ac:dyDescent="0.25">
      <c r="A35" s="33"/>
      <c r="B35" s="18"/>
      <c r="C35" s="18"/>
      <c r="D35" s="18"/>
      <c r="E35" s="18"/>
      <c r="F35" s="18"/>
      <c r="G35" s="18"/>
    </row>
    <row r="36" spans="1:7" x14ac:dyDescent="0.25">
      <c r="A36" s="34" t="s">
        <v>122</v>
      </c>
      <c r="B36" s="19">
        <f t="shared" ref="B36:G36" si="29">SUM(B31:B34)</f>
        <v>0</v>
      </c>
      <c r="C36" s="19">
        <f t="shared" si="29"/>
        <v>0</v>
      </c>
      <c r="D36" s="19">
        <f t="shared" si="29"/>
        <v>0</v>
      </c>
      <c r="E36" s="19">
        <f t="shared" si="29"/>
        <v>0</v>
      </c>
      <c r="F36" s="19">
        <f t="shared" si="29"/>
        <v>0</v>
      </c>
      <c r="G36" s="19">
        <f t="shared" si="29"/>
        <v>0</v>
      </c>
    </row>
    <row r="39" spans="1:7" ht="63" customHeight="1" x14ac:dyDescent="0.25">
      <c r="A39" s="39" t="s">
        <v>148</v>
      </c>
      <c r="B39" s="40"/>
      <c r="C39" s="40"/>
      <c r="D39" s="40"/>
      <c r="E39" s="40"/>
      <c r="F39" s="40"/>
      <c r="G39" s="41"/>
    </row>
    <row r="40" spans="1:7" x14ac:dyDescent="0.25">
      <c r="A40" s="23"/>
      <c r="B40" s="11" t="s">
        <v>56</v>
      </c>
      <c r="C40" s="12"/>
      <c r="D40" s="12"/>
      <c r="E40" s="12"/>
      <c r="F40" s="13"/>
      <c r="G40" s="14" t="s">
        <v>55</v>
      </c>
    </row>
    <row r="41" spans="1:7" ht="26.4" x14ac:dyDescent="0.25">
      <c r="A41" s="24" t="s">
        <v>50</v>
      </c>
      <c r="B41" s="15" t="s">
        <v>51</v>
      </c>
      <c r="C41" s="15" t="s">
        <v>114</v>
      </c>
      <c r="D41" s="15" t="s">
        <v>52</v>
      </c>
      <c r="E41" s="15" t="s">
        <v>53</v>
      </c>
      <c r="F41" s="15" t="s">
        <v>54</v>
      </c>
      <c r="G41" s="16"/>
    </row>
    <row r="42" spans="1:7" x14ac:dyDescent="0.25">
      <c r="A42" s="32"/>
      <c r="B42" s="20"/>
      <c r="C42" s="20"/>
      <c r="D42" s="20"/>
      <c r="E42" s="20"/>
      <c r="F42" s="20"/>
      <c r="G42" s="20"/>
    </row>
    <row r="43" spans="1:7" ht="26.4" x14ac:dyDescent="0.25">
      <c r="A43" s="35" t="s">
        <v>12</v>
      </c>
      <c r="B43" s="18">
        <v>0</v>
      </c>
      <c r="C43" s="18">
        <v>0</v>
      </c>
      <c r="D43" s="18">
        <f t="shared" ref="D43:D55" si="30">B43+C43</f>
        <v>0</v>
      </c>
      <c r="E43" s="18">
        <v>0</v>
      </c>
      <c r="F43" s="18">
        <v>0</v>
      </c>
      <c r="G43" s="18">
        <f t="shared" ref="G43:G55" si="31">D43-E43</f>
        <v>0</v>
      </c>
    </row>
    <row r="44" spans="1:7" x14ac:dyDescent="0.25">
      <c r="A44" s="35"/>
      <c r="B44" s="18"/>
      <c r="C44" s="18"/>
      <c r="D44" s="18"/>
      <c r="E44" s="18"/>
      <c r="F44" s="18"/>
      <c r="G44" s="18"/>
    </row>
    <row r="45" spans="1:7" x14ac:dyDescent="0.25">
      <c r="A45" s="35" t="s">
        <v>11</v>
      </c>
      <c r="B45" s="18">
        <v>0</v>
      </c>
      <c r="C45" s="18">
        <v>0</v>
      </c>
      <c r="D45" s="18">
        <f t="shared" si="30"/>
        <v>0</v>
      </c>
      <c r="E45" s="18">
        <v>0</v>
      </c>
      <c r="F45" s="18">
        <v>0</v>
      </c>
      <c r="G45" s="18">
        <f t="shared" si="31"/>
        <v>0</v>
      </c>
    </row>
    <row r="46" spans="1:7" x14ac:dyDescent="0.25">
      <c r="A46" s="35"/>
      <c r="B46" s="18"/>
      <c r="C46" s="18"/>
      <c r="D46" s="18"/>
      <c r="E46" s="18"/>
      <c r="F46" s="18"/>
      <c r="G46" s="18"/>
    </row>
    <row r="47" spans="1:7" ht="26.4" x14ac:dyDescent="0.25">
      <c r="A47" s="35" t="s">
        <v>13</v>
      </c>
      <c r="B47" s="18">
        <v>0</v>
      </c>
      <c r="C47" s="18">
        <v>0</v>
      </c>
      <c r="D47" s="18">
        <f t="shared" si="30"/>
        <v>0</v>
      </c>
      <c r="E47" s="18">
        <v>0</v>
      </c>
      <c r="F47" s="18">
        <v>0</v>
      </c>
      <c r="G47" s="18">
        <f t="shared" si="31"/>
        <v>0</v>
      </c>
    </row>
    <row r="48" spans="1:7" x14ac:dyDescent="0.25">
      <c r="A48" s="35"/>
      <c r="B48" s="18"/>
      <c r="C48" s="18"/>
      <c r="D48" s="18"/>
      <c r="E48" s="18"/>
      <c r="F48" s="18"/>
      <c r="G48" s="18"/>
    </row>
    <row r="49" spans="1:7" ht="26.4" x14ac:dyDescent="0.25">
      <c r="A49" s="35" t="s">
        <v>25</v>
      </c>
      <c r="B49" s="18">
        <v>0</v>
      </c>
      <c r="C49" s="18">
        <v>0</v>
      </c>
      <c r="D49" s="18">
        <f t="shared" si="30"/>
        <v>0</v>
      </c>
      <c r="E49" s="18">
        <v>0</v>
      </c>
      <c r="F49" s="18">
        <v>0</v>
      </c>
      <c r="G49" s="18">
        <f t="shared" si="31"/>
        <v>0</v>
      </c>
    </row>
    <row r="50" spans="1:7" x14ac:dyDescent="0.25">
      <c r="A50" s="35"/>
      <c r="B50" s="18"/>
      <c r="C50" s="18"/>
      <c r="D50" s="18"/>
      <c r="E50" s="18"/>
      <c r="F50" s="18"/>
      <c r="G50" s="18"/>
    </row>
    <row r="51" spans="1:7" ht="26.4" x14ac:dyDescent="0.25">
      <c r="A51" s="35" t="s">
        <v>26</v>
      </c>
      <c r="B51" s="18">
        <v>0</v>
      </c>
      <c r="C51" s="18">
        <v>0</v>
      </c>
      <c r="D51" s="18">
        <f t="shared" si="30"/>
        <v>0</v>
      </c>
      <c r="E51" s="18">
        <v>0</v>
      </c>
      <c r="F51" s="18">
        <v>0</v>
      </c>
      <c r="G51" s="18">
        <f t="shared" si="31"/>
        <v>0</v>
      </c>
    </row>
    <row r="52" spans="1:7" x14ac:dyDescent="0.25">
      <c r="A52" s="35"/>
      <c r="B52" s="18"/>
      <c r="C52" s="18"/>
      <c r="D52" s="18"/>
      <c r="E52" s="18"/>
      <c r="F52" s="18"/>
      <c r="G52" s="18"/>
    </row>
    <row r="53" spans="1:7" ht="26.4" x14ac:dyDescent="0.25">
      <c r="A53" s="35" t="s">
        <v>124</v>
      </c>
      <c r="B53" s="18">
        <v>0</v>
      </c>
      <c r="C53" s="18">
        <v>0</v>
      </c>
      <c r="D53" s="18">
        <f t="shared" ref="D53" si="32">B53+C53</f>
        <v>0</v>
      </c>
      <c r="E53" s="18">
        <v>0</v>
      </c>
      <c r="F53" s="18">
        <v>0</v>
      </c>
      <c r="G53" s="18">
        <f t="shared" ref="G53" si="33">D53-E53</f>
        <v>0</v>
      </c>
    </row>
    <row r="54" spans="1:7" x14ac:dyDescent="0.25">
      <c r="A54" s="35"/>
      <c r="B54" s="18"/>
      <c r="C54" s="18"/>
      <c r="D54" s="18"/>
      <c r="E54" s="18"/>
      <c r="F54" s="18"/>
      <c r="G54" s="18"/>
    </row>
    <row r="55" spans="1:7" x14ac:dyDescent="0.25">
      <c r="A55" s="35" t="s">
        <v>14</v>
      </c>
      <c r="B55" s="18">
        <v>0</v>
      </c>
      <c r="C55" s="18">
        <v>0</v>
      </c>
      <c r="D55" s="18">
        <f t="shared" si="30"/>
        <v>0</v>
      </c>
      <c r="E55" s="18">
        <v>0</v>
      </c>
      <c r="F55" s="18">
        <v>0</v>
      </c>
      <c r="G55" s="18">
        <f t="shared" si="31"/>
        <v>0</v>
      </c>
    </row>
    <row r="56" spans="1:7" x14ac:dyDescent="0.25">
      <c r="A56" s="35"/>
      <c r="B56" s="18"/>
      <c r="C56" s="18"/>
      <c r="D56" s="18"/>
      <c r="E56" s="18"/>
      <c r="F56" s="18"/>
      <c r="G56" s="18"/>
    </row>
    <row r="57" spans="1:7" x14ac:dyDescent="0.25">
      <c r="A57" s="35" t="s">
        <v>125</v>
      </c>
      <c r="B57" s="18">
        <v>0</v>
      </c>
      <c r="C57" s="18">
        <v>0</v>
      </c>
      <c r="D57" s="18">
        <f t="shared" ref="D57" si="34">B57+C57</f>
        <v>0</v>
      </c>
      <c r="E57" s="18">
        <v>0</v>
      </c>
      <c r="F57" s="18">
        <v>0</v>
      </c>
      <c r="G57" s="18">
        <f t="shared" ref="G57" si="35">D57-E57</f>
        <v>0</v>
      </c>
    </row>
    <row r="58" spans="1:7" x14ac:dyDescent="0.25">
      <c r="A58" s="35"/>
      <c r="B58" s="18"/>
      <c r="C58" s="18"/>
      <c r="D58" s="18"/>
      <c r="E58" s="18"/>
      <c r="F58" s="18"/>
      <c r="G58" s="18"/>
    </row>
    <row r="59" spans="1:7" x14ac:dyDescent="0.25">
      <c r="A59" s="34" t="s">
        <v>122</v>
      </c>
      <c r="B59" s="19">
        <f t="shared" ref="B59:G59" si="36">SUM(B43:B57)</f>
        <v>0</v>
      </c>
      <c r="C59" s="19">
        <f t="shared" si="36"/>
        <v>0</v>
      </c>
      <c r="D59" s="19">
        <f t="shared" si="36"/>
        <v>0</v>
      </c>
      <c r="E59" s="19">
        <f t="shared" si="36"/>
        <v>0</v>
      </c>
      <c r="F59" s="19">
        <f t="shared" si="36"/>
        <v>0</v>
      </c>
      <c r="G59" s="19">
        <f t="shared" si="36"/>
        <v>0</v>
      </c>
    </row>
    <row r="61" spans="1:7" x14ac:dyDescent="0.25">
      <c r="A61" s="10" t="s">
        <v>115</v>
      </c>
    </row>
    <row r="68" spans="1:7" x14ac:dyDescent="0.25">
      <c r="A68" s="9" t="s">
        <v>150</v>
      </c>
      <c r="B68" s="9"/>
      <c r="C68" s="5"/>
      <c r="D68" s="9" t="s">
        <v>153</v>
      </c>
      <c r="E68" s="9"/>
      <c r="F68" s="9"/>
      <c r="G68" s="9"/>
    </row>
    <row r="69" spans="1:7" x14ac:dyDescent="0.25">
      <c r="A69" s="9" t="s">
        <v>151</v>
      </c>
      <c r="B69" s="9"/>
      <c r="C69" s="5"/>
      <c r="D69" s="9" t="s">
        <v>152</v>
      </c>
      <c r="E69" s="9"/>
      <c r="F69" s="9"/>
      <c r="G69" s="9"/>
    </row>
  </sheetData>
  <sheetProtection formatCells="0" formatColumns="0" formatRows="0" insertRows="0" deleteRows="0" autoFilter="0"/>
  <mergeCells count="13">
    <mergeCell ref="A1:G1"/>
    <mergeCell ref="A27:G27"/>
    <mergeCell ref="G40:G41"/>
    <mergeCell ref="G28:G29"/>
    <mergeCell ref="A39:G39"/>
    <mergeCell ref="B2:F2"/>
    <mergeCell ref="B28:F28"/>
    <mergeCell ref="B40:F40"/>
    <mergeCell ref="A68:B68"/>
    <mergeCell ref="D68:G68"/>
    <mergeCell ref="A69:B69"/>
    <mergeCell ref="D69:G69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0"/>
  <sheetViews>
    <sheetView showGridLines="0" view="pageBreakPreview" zoomScaleNormal="100" zoomScaleSheetLayoutView="100" workbookViewId="0">
      <selection activeCell="A4" sqref="A4"/>
    </sheetView>
  </sheetViews>
  <sheetFormatPr baseColWidth="10" defaultColWidth="12" defaultRowHeight="13.2" x14ac:dyDescent="0.25"/>
  <cols>
    <col min="1" max="1" width="58.7109375" style="10" customWidth="1"/>
    <col min="2" max="7" width="18.28515625" style="10" customWidth="1"/>
    <col min="8" max="16384" width="12" style="10"/>
  </cols>
  <sheetData>
    <row r="1" spans="1:7" ht="50.1" customHeight="1" x14ac:dyDescent="0.25">
      <c r="A1" s="11" t="s">
        <v>129</v>
      </c>
      <c r="B1" s="12"/>
      <c r="C1" s="12"/>
      <c r="D1" s="12"/>
      <c r="E1" s="12"/>
      <c r="F1" s="12"/>
      <c r="G1" s="13"/>
    </row>
    <row r="2" spans="1:7" x14ac:dyDescent="0.25">
      <c r="A2" s="23"/>
      <c r="B2" s="11" t="s">
        <v>56</v>
      </c>
      <c r="C2" s="12"/>
      <c r="D2" s="12"/>
      <c r="E2" s="12"/>
      <c r="F2" s="13"/>
      <c r="G2" s="14" t="s">
        <v>55</v>
      </c>
    </row>
    <row r="3" spans="1:7" ht="24.9" customHeight="1" x14ac:dyDescent="0.25">
      <c r="A3" s="24" t="s">
        <v>50</v>
      </c>
      <c r="B3" s="15" t="s">
        <v>51</v>
      </c>
      <c r="C3" s="15" t="s">
        <v>114</v>
      </c>
      <c r="D3" s="15" t="s">
        <v>52</v>
      </c>
      <c r="E3" s="15" t="s">
        <v>53</v>
      </c>
      <c r="F3" s="15" t="s">
        <v>54</v>
      </c>
      <c r="G3" s="16"/>
    </row>
    <row r="4" spans="1:7" x14ac:dyDescent="0.25">
      <c r="A4" s="25"/>
      <c r="B4" s="20"/>
      <c r="C4" s="20"/>
      <c r="D4" s="20"/>
      <c r="E4" s="20"/>
      <c r="F4" s="20"/>
      <c r="G4" s="20"/>
    </row>
    <row r="5" spans="1:7" x14ac:dyDescent="0.25">
      <c r="A5" s="26" t="s">
        <v>0</v>
      </c>
      <c r="B5" s="18">
        <v>50595067.170000002</v>
      </c>
      <c r="C5" s="18">
        <v>24941039.129999999</v>
      </c>
      <c r="D5" s="18">
        <f>B5+C5</f>
        <v>75536106.299999997</v>
      </c>
      <c r="E5" s="18">
        <v>26403231.960000001</v>
      </c>
      <c r="F5" s="18">
        <v>26403231.960000001</v>
      </c>
      <c r="G5" s="18">
        <f>D5-E5</f>
        <v>49132874.339999996</v>
      </c>
    </row>
    <row r="6" spans="1:7" x14ac:dyDescent="0.25">
      <c r="A6" s="26"/>
      <c r="B6" s="18"/>
      <c r="C6" s="18"/>
      <c r="D6" s="18"/>
      <c r="E6" s="18"/>
      <c r="F6" s="18"/>
      <c r="G6" s="18"/>
    </row>
    <row r="7" spans="1:7" x14ac:dyDescent="0.25">
      <c r="A7" s="26" t="s">
        <v>1</v>
      </c>
      <c r="B7" s="18">
        <v>31032446.789999999</v>
      </c>
      <c r="C7" s="18">
        <v>32211480.960000001</v>
      </c>
      <c r="D7" s="18">
        <f>B7+C7</f>
        <v>63243927.75</v>
      </c>
      <c r="E7" s="18">
        <v>18282770.16</v>
      </c>
      <c r="F7" s="18">
        <v>18282770.16</v>
      </c>
      <c r="G7" s="18">
        <f>D7-E7</f>
        <v>44961157.590000004</v>
      </c>
    </row>
    <row r="8" spans="1:7" x14ac:dyDescent="0.25">
      <c r="A8" s="26"/>
      <c r="B8" s="18"/>
      <c r="C8" s="18"/>
      <c r="D8" s="18"/>
      <c r="E8" s="18"/>
      <c r="F8" s="18"/>
      <c r="G8" s="18"/>
    </row>
    <row r="9" spans="1:7" x14ac:dyDescent="0.25">
      <c r="A9" s="26" t="s">
        <v>2</v>
      </c>
      <c r="B9" s="18">
        <v>0</v>
      </c>
      <c r="C9" s="18">
        <v>0</v>
      </c>
      <c r="D9" s="18">
        <f>B9+C9</f>
        <v>0</v>
      </c>
      <c r="E9" s="18">
        <v>0</v>
      </c>
      <c r="F9" s="18">
        <v>0</v>
      </c>
      <c r="G9" s="18">
        <f>D9-E9</f>
        <v>0</v>
      </c>
    </row>
    <row r="10" spans="1:7" x14ac:dyDescent="0.25">
      <c r="A10" s="26"/>
      <c r="B10" s="18"/>
      <c r="C10" s="18"/>
      <c r="D10" s="18"/>
      <c r="E10" s="18"/>
      <c r="F10" s="18"/>
      <c r="G10" s="18"/>
    </row>
    <row r="11" spans="1:7" x14ac:dyDescent="0.25">
      <c r="A11" s="26" t="s">
        <v>39</v>
      </c>
      <c r="B11" s="18">
        <v>0</v>
      </c>
      <c r="C11" s="18">
        <v>0</v>
      </c>
      <c r="D11" s="18">
        <f>B11+C11</f>
        <v>0</v>
      </c>
      <c r="E11" s="18">
        <v>0</v>
      </c>
      <c r="F11" s="18">
        <v>0</v>
      </c>
      <c r="G11" s="18">
        <f>D11-E11</f>
        <v>0</v>
      </c>
    </row>
    <row r="12" spans="1:7" x14ac:dyDescent="0.25">
      <c r="A12" s="26"/>
      <c r="B12" s="18"/>
      <c r="C12" s="18"/>
      <c r="D12" s="18"/>
      <c r="E12" s="18"/>
      <c r="F12" s="18"/>
      <c r="G12" s="18"/>
    </row>
    <row r="13" spans="1:7" x14ac:dyDescent="0.25">
      <c r="A13" s="26" t="s">
        <v>36</v>
      </c>
      <c r="B13" s="18">
        <v>0</v>
      </c>
      <c r="C13" s="18">
        <v>0</v>
      </c>
      <c r="D13" s="18">
        <f>B13+C13</f>
        <v>0</v>
      </c>
      <c r="E13" s="18">
        <v>0</v>
      </c>
      <c r="F13" s="18">
        <v>0</v>
      </c>
      <c r="G13" s="18">
        <f>D13-E13</f>
        <v>0</v>
      </c>
    </row>
    <row r="14" spans="1:7" x14ac:dyDescent="0.25">
      <c r="A14" s="27"/>
      <c r="B14" s="21"/>
      <c r="C14" s="21"/>
      <c r="D14" s="21"/>
      <c r="E14" s="21"/>
      <c r="F14" s="21"/>
      <c r="G14" s="21"/>
    </row>
    <row r="15" spans="1:7" x14ac:dyDescent="0.25">
      <c r="A15" s="28" t="s">
        <v>122</v>
      </c>
      <c r="B15" s="22">
        <f t="shared" ref="B15:G15" si="0">SUM(B5+B7+B9+B11+B13)</f>
        <v>81627513.960000008</v>
      </c>
      <c r="C15" s="22">
        <f t="shared" si="0"/>
        <v>57152520.090000004</v>
      </c>
      <c r="D15" s="22">
        <f t="shared" si="0"/>
        <v>138780034.05000001</v>
      </c>
      <c r="E15" s="22">
        <f t="shared" si="0"/>
        <v>44686002.120000005</v>
      </c>
      <c r="F15" s="22">
        <f t="shared" si="0"/>
        <v>44686002.120000005</v>
      </c>
      <c r="G15" s="22">
        <f t="shared" si="0"/>
        <v>94094031.930000007</v>
      </c>
    </row>
    <row r="18" spans="1:7" x14ac:dyDescent="0.25">
      <c r="A18" s="10" t="s">
        <v>115</v>
      </c>
    </row>
    <row r="29" spans="1:7" x14ac:dyDescent="0.25">
      <c r="A29" s="9" t="s">
        <v>150</v>
      </c>
      <c r="B29" s="9"/>
      <c r="C29" s="5"/>
      <c r="D29" s="5"/>
      <c r="E29" s="9" t="s">
        <v>153</v>
      </c>
      <c r="F29" s="9"/>
      <c r="G29" s="9"/>
    </row>
    <row r="30" spans="1:7" x14ac:dyDescent="0.25">
      <c r="A30" s="9" t="s">
        <v>151</v>
      </c>
      <c r="B30" s="9"/>
      <c r="C30" s="5"/>
      <c r="D30" s="5"/>
      <c r="E30" s="9" t="s">
        <v>152</v>
      </c>
      <c r="F30" s="9"/>
      <c r="G30" s="9"/>
    </row>
  </sheetData>
  <sheetProtection formatCells="0" formatColumns="0" formatRows="0" autoFilter="0"/>
  <mergeCells count="7">
    <mergeCell ref="G2:G3"/>
    <mergeCell ref="A1:G1"/>
    <mergeCell ref="B2:F2"/>
    <mergeCell ref="A30:B30"/>
    <mergeCell ref="E30:G30"/>
    <mergeCell ref="A29:B29"/>
    <mergeCell ref="E29:G29"/>
  </mergeCells>
  <printOptions horizontalCentered="1"/>
  <pageMargins left="0.70866141732283472" right="0.70866141732283472" top="0.74803149606299213" bottom="0.74803149606299213" header="0.31496062992125984" footer="0.31496062992125984"/>
  <pageSetup scale="6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88"/>
  <sheetViews>
    <sheetView showGridLines="0" view="pageBreakPreview" zoomScale="60" zoomScaleNormal="100" workbookViewId="0">
      <selection activeCell="E73" sqref="E73"/>
    </sheetView>
  </sheetViews>
  <sheetFormatPr baseColWidth="10" defaultColWidth="12" defaultRowHeight="10.199999999999999" x14ac:dyDescent="0.2"/>
  <cols>
    <col min="1" max="1" width="62.85546875" style="1" customWidth="1"/>
    <col min="2" max="7" width="19.7109375" style="1" customWidth="1"/>
    <col min="8" max="16384" width="12" style="1"/>
  </cols>
  <sheetData>
    <row r="1" spans="1:8" ht="60.6" customHeight="1" x14ac:dyDescent="0.2">
      <c r="A1" s="11" t="s">
        <v>128</v>
      </c>
      <c r="B1" s="12"/>
      <c r="C1" s="12"/>
      <c r="D1" s="12"/>
      <c r="E1" s="12"/>
      <c r="F1" s="12"/>
      <c r="G1" s="13"/>
    </row>
    <row r="2" spans="1:8" ht="13.2" x14ac:dyDescent="0.2">
      <c r="A2" s="23"/>
      <c r="B2" s="11" t="s">
        <v>56</v>
      </c>
      <c r="C2" s="12"/>
      <c r="D2" s="12"/>
      <c r="E2" s="12"/>
      <c r="F2" s="13"/>
      <c r="G2" s="14" t="s">
        <v>55</v>
      </c>
    </row>
    <row r="3" spans="1:8" ht="24.9" customHeight="1" x14ac:dyDescent="0.2">
      <c r="A3" s="24" t="s">
        <v>50</v>
      </c>
      <c r="B3" s="15" t="s">
        <v>51</v>
      </c>
      <c r="C3" s="15" t="s">
        <v>114</v>
      </c>
      <c r="D3" s="15" t="s">
        <v>52</v>
      </c>
      <c r="E3" s="15" t="s">
        <v>53</v>
      </c>
      <c r="F3" s="15" t="s">
        <v>54</v>
      </c>
      <c r="G3" s="16"/>
    </row>
    <row r="4" spans="1:8" ht="13.2" x14ac:dyDescent="0.25">
      <c r="A4" s="42" t="s">
        <v>57</v>
      </c>
      <c r="B4" s="43">
        <f>SUM(B5:B11)</f>
        <v>21856902.850000001</v>
      </c>
      <c r="C4" s="43">
        <f>SUM(C5:C11)</f>
        <v>1010406.98</v>
      </c>
      <c r="D4" s="43">
        <f>B4+C4</f>
        <v>22867309.830000002</v>
      </c>
      <c r="E4" s="43">
        <f>SUM(E5:E11)</f>
        <v>8068127.25</v>
      </c>
      <c r="F4" s="43">
        <f>SUM(F5:F11)</f>
        <v>8068127.25</v>
      </c>
      <c r="G4" s="43">
        <f>D4-E4</f>
        <v>14799182.580000002</v>
      </c>
    </row>
    <row r="5" spans="1:8" ht="13.2" x14ac:dyDescent="0.25">
      <c r="A5" s="44" t="s">
        <v>61</v>
      </c>
      <c r="B5" s="18">
        <v>17160070.960000001</v>
      </c>
      <c r="C5" s="18">
        <v>152530</v>
      </c>
      <c r="D5" s="18">
        <f t="shared" ref="D5:D68" si="0">B5+C5</f>
        <v>17312600.960000001</v>
      </c>
      <c r="E5" s="18">
        <v>7004317.8399999999</v>
      </c>
      <c r="F5" s="18">
        <v>7004317.8399999999</v>
      </c>
      <c r="G5" s="18">
        <f t="shared" ref="G5:G68" si="1">D5-E5</f>
        <v>10308283.120000001</v>
      </c>
      <c r="H5" s="2">
        <v>1100</v>
      </c>
    </row>
    <row r="6" spans="1:8" ht="13.2" x14ac:dyDescent="0.25">
      <c r="A6" s="44" t="s">
        <v>62</v>
      </c>
      <c r="B6" s="18">
        <v>1122066</v>
      </c>
      <c r="C6" s="18">
        <v>646160</v>
      </c>
      <c r="D6" s="18">
        <f t="shared" si="0"/>
        <v>1768226</v>
      </c>
      <c r="E6" s="18">
        <v>531868.71</v>
      </c>
      <c r="F6" s="18">
        <v>531868.71</v>
      </c>
      <c r="G6" s="18">
        <f t="shared" si="1"/>
        <v>1236357.29</v>
      </c>
      <c r="H6" s="2">
        <v>1200</v>
      </c>
    </row>
    <row r="7" spans="1:8" ht="13.2" x14ac:dyDescent="0.25">
      <c r="A7" s="44" t="s">
        <v>63</v>
      </c>
      <c r="B7" s="18">
        <v>2770103.23</v>
      </c>
      <c r="C7" s="18">
        <v>182311.66</v>
      </c>
      <c r="D7" s="18">
        <f t="shared" si="0"/>
        <v>2952414.89</v>
      </c>
      <c r="E7" s="18">
        <v>194437.45</v>
      </c>
      <c r="F7" s="18">
        <v>194437.45</v>
      </c>
      <c r="G7" s="18">
        <f t="shared" si="1"/>
        <v>2757977.44</v>
      </c>
      <c r="H7" s="2">
        <v>1300</v>
      </c>
    </row>
    <row r="8" spans="1:8" ht="13.2" x14ac:dyDescent="0.25">
      <c r="A8" s="44" t="s">
        <v>33</v>
      </c>
      <c r="B8" s="18">
        <v>0</v>
      </c>
      <c r="C8" s="18">
        <v>0</v>
      </c>
      <c r="D8" s="18">
        <f t="shared" si="0"/>
        <v>0</v>
      </c>
      <c r="E8" s="18">
        <v>0</v>
      </c>
      <c r="F8" s="18">
        <v>0</v>
      </c>
      <c r="G8" s="18">
        <f t="shared" si="1"/>
        <v>0</v>
      </c>
      <c r="H8" s="2">
        <v>1400</v>
      </c>
    </row>
    <row r="9" spans="1:8" ht="13.2" x14ac:dyDescent="0.25">
      <c r="A9" s="44" t="s">
        <v>64</v>
      </c>
      <c r="B9" s="18">
        <v>804662.66</v>
      </c>
      <c r="C9" s="18">
        <v>29405.32</v>
      </c>
      <c r="D9" s="18">
        <f t="shared" si="0"/>
        <v>834067.98</v>
      </c>
      <c r="E9" s="18">
        <v>337503.25</v>
      </c>
      <c r="F9" s="18">
        <v>337503.25</v>
      </c>
      <c r="G9" s="18">
        <f t="shared" si="1"/>
        <v>496564.73</v>
      </c>
      <c r="H9" s="2">
        <v>1500</v>
      </c>
    </row>
    <row r="10" spans="1:8" ht="13.2" x14ac:dyDescent="0.25">
      <c r="A10" s="44" t="s">
        <v>34</v>
      </c>
      <c r="B10" s="18">
        <v>0</v>
      </c>
      <c r="C10" s="18">
        <v>0</v>
      </c>
      <c r="D10" s="18">
        <f t="shared" si="0"/>
        <v>0</v>
      </c>
      <c r="E10" s="18">
        <v>0</v>
      </c>
      <c r="F10" s="18">
        <v>0</v>
      </c>
      <c r="G10" s="18">
        <f t="shared" si="1"/>
        <v>0</v>
      </c>
      <c r="H10" s="2">
        <v>1600</v>
      </c>
    </row>
    <row r="11" spans="1:8" ht="13.2" x14ac:dyDescent="0.25">
      <c r="A11" s="44" t="s">
        <v>65</v>
      </c>
      <c r="B11" s="18">
        <v>0</v>
      </c>
      <c r="C11" s="18">
        <v>0</v>
      </c>
      <c r="D11" s="18">
        <f t="shared" si="0"/>
        <v>0</v>
      </c>
      <c r="E11" s="18">
        <v>0</v>
      </c>
      <c r="F11" s="18">
        <v>0</v>
      </c>
      <c r="G11" s="18">
        <f t="shared" si="1"/>
        <v>0</v>
      </c>
      <c r="H11" s="2">
        <v>1700</v>
      </c>
    </row>
    <row r="12" spans="1:8" ht="13.2" x14ac:dyDescent="0.25">
      <c r="A12" s="42" t="s">
        <v>117</v>
      </c>
      <c r="B12" s="45">
        <f>SUM(B13:B21)</f>
        <v>8153073.4699999988</v>
      </c>
      <c r="C12" s="45">
        <f>SUM(C13:C21)</f>
        <v>615305.18000000005</v>
      </c>
      <c r="D12" s="45">
        <f t="shared" si="0"/>
        <v>8768378.6499999985</v>
      </c>
      <c r="E12" s="45">
        <f>SUM(E13:E21)</f>
        <v>4977401.1500000004</v>
      </c>
      <c r="F12" s="45">
        <f>SUM(F13:F21)</f>
        <v>4977401.1500000004</v>
      </c>
      <c r="G12" s="45">
        <f t="shared" si="1"/>
        <v>3790977.4999999981</v>
      </c>
      <c r="H12" s="3">
        <v>0</v>
      </c>
    </row>
    <row r="13" spans="1:8" ht="13.2" x14ac:dyDescent="0.25">
      <c r="A13" s="44" t="s">
        <v>66</v>
      </c>
      <c r="B13" s="18">
        <v>501466</v>
      </c>
      <c r="C13" s="18">
        <v>84000</v>
      </c>
      <c r="D13" s="18">
        <f t="shared" si="0"/>
        <v>585466</v>
      </c>
      <c r="E13" s="18">
        <v>295186.36</v>
      </c>
      <c r="F13" s="18">
        <v>295186.36</v>
      </c>
      <c r="G13" s="18">
        <f t="shared" si="1"/>
        <v>290279.64</v>
      </c>
      <c r="H13" s="2">
        <v>2100</v>
      </c>
    </row>
    <row r="14" spans="1:8" ht="13.2" x14ac:dyDescent="0.25">
      <c r="A14" s="44" t="s">
        <v>67</v>
      </c>
      <c r="B14" s="18">
        <v>539370.6</v>
      </c>
      <c r="C14" s="18">
        <v>0</v>
      </c>
      <c r="D14" s="18">
        <f t="shared" si="0"/>
        <v>539370.6</v>
      </c>
      <c r="E14" s="18">
        <v>237015.13</v>
      </c>
      <c r="F14" s="18">
        <v>237015.13</v>
      </c>
      <c r="G14" s="18">
        <f t="shared" si="1"/>
        <v>302355.46999999997</v>
      </c>
      <c r="H14" s="2">
        <v>2200</v>
      </c>
    </row>
    <row r="15" spans="1:8" ht="13.2" x14ac:dyDescent="0.25">
      <c r="A15" s="44" t="s">
        <v>68</v>
      </c>
      <c r="B15" s="18">
        <v>0</v>
      </c>
      <c r="C15" s="18">
        <v>0</v>
      </c>
      <c r="D15" s="18">
        <f t="shared" si="0"/>
        <v>0</v>
      </c>
      <c r="E15" s="18">
        <v>0</v>
      </c>
      <c r="F15" s="18">
        <v>0</v>
      </c>
      <c r="G15" s="18">
        <f t="shared" si="1"/>
        <v>0</v>
      </c>
      <c r="H15" s="2">
        <v>2300</v>
      </c>
    </row>
    <row r="16" spans="1:8" ht="13.2" x14ac:dyDescent="0.25">
      <c r="A16" s="44" t="s">
        <v>69</v>
      </c>
      <c r="B16" s="18">
        <v>438763</v>
      </c>
      <c r="C16" s="18">
        <v>-98955.01</v>
      </c>
      <c r="D16" s="18">
        <f t="shared" si="0"/>
        <v>339807.99</v>
      </c>
      <c r="E16" s="18">
        <v>75818.94</v>
      </c>
      <c r="F16" s="18">
        <v>75818.94</v>
      </c>
      <c r="G16" s="18">
        <f t="shared" si="1"/>
        <v>263989.05</v>
      </c>
      <c r="H16" s="2">
        <v>2400</v>
      </c>
    </row>
    <row r="17" spans="1:8" ht="13.2" x14ac:dyDescent="0.25">
      <c r="A17" s="44" t="s">
        <v>70</v>
      </c>
      <c r="B17" s="18">
        <v>30000</v>
      </c>
      <c r="C17" s="18">
        <v>20000</v>
      </c>
      <c r="D17" s="18">
        <f t="shared" si="0"/>
        <v>50000</v>
      </c>
      <c r="E17" s="18">
        <v>6805.36</v>
      </c>
      <c r="F17" s="18">
        <v>6805.36</v>
      </c>
      <c r="G17" s="18">
        <f t="shared" si="1"/>
        <v>43194.64</v>
      </c>
      <c r="H17" s="2">
        <v>2500</v>
      </c>
    </row>
    <row r="18" spans="1:8" ht="13.2" x14ac:dyDescent="0.25">
      <c r="A18" s="44" t="s">
        <v>71</v>
      </c>
      <c r="B18" s="18">
        <v>3869405.75</v>
      </c>
      <c r="C18" s="18">
        <v>989260.16</v>
      </c>
      <c r="D18" s="18">
        <f t="shared" si="0"/>
        <v>4858665.91</v>
      </c>
      <c r="E18" s="18">
        <v>3269474.38</v>
      </c>
      <c r="F18" s="18">
        <v>3269474.38</v>
      </c>
      <c r="G18" s="18">
        <f t="shared" si="1"/>
        <v>1589191.5300000003</v>
      </c>
      <c r="H18" s="2">
        <v>2600</v>
      </c>
    </row>
    <row r="19" spans="1:8" ht="13.2" x14ac:dyDescent="0.25">
      <c r="A19" s="44" t="s">
        <v>72</v>
      </c>
      <c r="B19" s="18">
        <v>260392.76</v>
      </c>
      <c r="C19" s="18">
        <v>21000.03</v>
      </c>
      <c r="D19" s="18">
        <f t="shared" si="0"/>
        <v>281392.79000000004</v>
      </c>
      <c r="E19" s="18">
        <v>27013.47</v>
      </c>
      <c r="F19" s="18">
        <v>27013.47</v>
      </c>
      <c r="G19" s="18">
        <f t="shared" si="1"/>
        <v>254379.32000000004</v>
      </c>
      <c r="H19" s="2">
        <v>2700</v>
      </c>
    </row>
    <row r="20" spans="1:8" ht="13.2" x14ac:dyDescent="0.25">
      <c r="A20" s="44" t="s">
        <v>73</v>
      </c>
      <c r="B20" s="18">
        <v>0</v>
      </c>
      <c r="C20" s="18">
        <v>0</v>
      </c>
      <c r="D20" s="18">
        <f t="shared" si="0"/>
        <v>0</v>
      </c>
      <c r="E20" s="18">
        <v>0</v>
      </c>
      <c r="F20" s="18">
        <v>0</v>
      </c>
      <c r="G20" s="18">
        <f t="shared" si="1"/>
        <v>0</v>
      </c>
      <c r="H20" s="2">
        <v>2800</v>
      </c>
    </row>
    <row r="21" spans="1:8" ht="13.2" x14ac:dyDescent="0.25">
      <c r="A21" s="44" t="s">
        <v>74</v>
      </c>
      <c r="B21" s="18">
        <v>2513675.36</v>
      </c>
      <c r="C21" s="18">
        <v>-400000</v>
      </c>
      <c r="D21" s="18">
        <f t="shared" si="0"/>
        <v>2113675.36</v>
      </c>
      <c r="E21" s="18">
        <v>1066087.51</v>
      </c>
      <c r="F21" s="18">
        <v>1066087.51</v>
      </c>
      <c r="G21" s="18">
        <f t="shared" si="1"/>
        <v>1047587.8499999999</v>
      </c>
      <c r="H21" s="2">
        <v>2900</v>
      </c>
    </row>
    <row r="22" spans="1:8" ht="13.2" x14ac:dyDescent="0.25">
      <c r="A22" s="42" t="s">
        <v>58</v>
      </c>
      <c r="B22" s="45">
        <f>SUM(B23:B31)</f>
        <v>9647800.0299999993</v>
      </c>
      <c r="C22" s="45">
        <f>SUM(C23:C31)</f>
        <v>1717624.2399999998</v>
      </c>
      <c r="D22" s="45">
        <f t="shared" si="0"/>
        <v>11365424.27</v>
      </c>
      <c r="E22" s="45">
        <f>SUM(E23:E31)</f>
        <v>4683923.0200000005</v>
      </c>
      <c r="F22" s="45">
        <f>SUM(F23:F31)</f>
        <v>4683923.0200000005</v>
      </c>
      <c r="G22" s="45">
        <f t="shared" si="1"/>
        <v>6681501.2499999991</v>
      </c>
      <c r="H22" s="3">
        <v>0</v>
      </c>
    </row>
    <row r="23" spans="1:8" ht="13.2" x14ac:dyDescent="0.25">
      <c r="A23" s="44" t="s">
        <v>75</v>
      </c>
      <c r="B23" s="18">
        <v>2147407.19</v>
      </c>
      <c r="C23" s="18">
        <v>2703272.3</v>
      </c>
      <c r="D23" s="18">
        <f t="shared" si="0"/>
        <v>4850679.49</v>
      </c>
      <c r="E23" s="18">
        <v>1368667.6</v>
      </c>
      <c r="F23" s="18">
        <v>1368667.6</v>
      </c>
      <c r="G23" s="18">
        <f t="shared" si="1"/>
        <v>3482011.89</v>
      </c>
      <c r="H23" s="2">
        <v>3100</v>
      </c>
    </row>
    <row r="24" spans="1:8" ht="13.2" x14ac:dyDescent="0.25">
      <c r="A24" s="44" t="s">
        <v>76</v>
      </c>
      <c r="B24" s="18">
        <v>348238</v>
      </c>
      <c r="C24" s="18">
        <v>-50000</v>
      </c>
      <c r="D24" s="18">
        <f t="shared" si="0"/>
        <v>298238</v>
      </c>
      <c r="E24" s="18">
        <v>60050</v>
      </c>
      <c r="F24" s="18">
        <v>60050</v>
      </c>
      <c r="G24" s="18">
        <f t="shared" si="1"/>
        <v>238188</v>
      </c>
      <c r="H24" s="2">
        <v>3200</v>
      </c>
    </row>
    <row r="25" spans="1:8" ht="13.2" x14ac:dyDescent="0.25">
      <c r="A25" s="44" t="s">
        <v>77</v>
      </c>
      <c r="B25" s="18">
        <v>212737</v>
      </c>
      <c r="C25" s="18">
        <v>164770.17000000001</v>
      </c>
      <c r="D25" s="18">
        <f t="shared" si="0"/>
        <v>377507.17000000004</v>
      </c>
      <c r="E25" s="18">
        <v>366372.12</v>
      </c>
      <c r="F25" s="18">
        <v>366372.12</v>
      </c>
      <c r="G25" s="18">
        <f t="shared" si="1"/>
        <v>11135.050000000047</v>
      </c>
      <c r="H25" s="2">
        <v>3300</v>
      </c>
    </row>
    <row r="26" spans="1:8" ht="13.2" x14ac:dyDescent="0.25">
      <c r="A26" s="44" t="s">
        <v>78</v>
      </c>
      <c r="B26" s="18">
        <v>491823</v>
      </c>
      <c r="C26" s="18">
        <v>200000</v>
      </c>
      <c r="D26" s="18">
        <f t="shared" si="0"/>
        <v>691823</v>
      </c>
      <c r="E26" s="18">
        <v>274537.25</v>
      </c>
      <c r="F26" s="18">
        <v>274537.25</v>
      </c>
      <c r="G26" s="18">
        <f t="shared" si="1"/>
        <v>417285.75</v>
      </c>
      <c r="H26" s="2">
        <v>3400</v>
      </c>
    </row>
    <row r="27" spans="1:8" ht="13.2" x14ac:dyDescent="0.25">
      <c r="A27" s="44" t="s">
        <v>79</v>
      </c>
      <c r="B27" s="18">
        <v>2679200</v>
      </c>
      <c r="C27" s="18">
        <v>-994559.23</v>
      </c>
      <c r="D27" s="18">
        <f t="shared" si="0"/>
        <v>1684640.77</v>
      </c>
      <c r="E27" s="18">
        <v>678638.87</v>
      </c>
      <c r="F27" s="18">
        <v>678638.87</v>
      </c>
      <c r="G27" s="18">
        <f t="shared" si="1"/>
        <v>1006001.9</v>
      </c>
      <c r="H27" s="2">
        <v>3500</v>
      </c>
    </row>
    <row r="28" spans="1:8" ht="13.2" x14ac:dyDescent="0.25">
      <c r="A28" s="44" t="s">
        <v>126</v>
      </c>
      <c r="B28" s="18">
        <v>300000</v>
      </c>
      <c r="C28" s="18">
        <v>0</v>
      </c>
      <c r="D28" s="18">
        <f t="shared" si="0"/>
        <v>300000</v>
      </c>
      <c r="E28" s="18">
        <v>0</v>
      </c>
      <c r="F28" s="18">
        <v>0</v>
      </c>
      <c r="G28" s="18">
        <f t="shared" si="1"/>
        <v>300000</v>
      </c>
      <c r="H28" s="2">
        <v>3600</v>
      </c>
    </row>
    <row r="29" spans="1:8" ht="13.2" x14ac:dyDescent="0.25">
      <c r="A29" s="44" t="s">
        <v>80</v>
      </c>
      <c r="B29" s="18">
        <v>835025.84</v>
      </c>
      <c r="C29" s="18">
        <v>9000</v>
      </c>
      <c r="D29" s="18">
        <f t="shared" si="0"/>
        <v>844025.84</v>
      </c>
      <c r="E29" s="18">
        <v>236949.25</v>
      </c>
      <c r="F29" s="18">
        <v>236949.25</v>
      </c>
      <c r="G29" s="18">
        <f t="shared" si="1"/>
        <v>607076.59</v>
      </c>
      <c r="H29" s="2">
        <v>3700</v>
      </c>
    </row>
    <row r="30" spans="1:8" ht="13.2" x14ac:dyDescent="0.25">
      <c r="A30" s="44" t="s">
        <v>81</v>
      </c>
      <c r="B30" s="18">
        <v>1665369</v>
      </c>
      <c r="C30" s="18">
        <v>-125000</v>
      </c>
      <c r="D30" s="18">
        <f t="shared" si="0"/>
        <v>1540369</v>
      </c>
      <c r="E30" s="18">
        <v>1390942.93</v>
      </c>
      <c r="F30" s="18">
        <v>1390942.93</v>
      </c>
      <c r="G30" s="18">
        <f t="shared" si="1"/>
        <v>149426.07000000007</v>
      </c>
      <c r="H30" s="2">
        <v>3800</v>
      </c>
    </row>
    <row r="31" spans="1:8" ht="13.2" x14ac:dyDescent="0.25">
      <c r="A31" s="44" t="s">
        <v>18</v>
      </c>
      <c r="B31" s="18">
        <v>968000</v>
      </c>
      <c r="C31" s="18">
        <v>-189859</v>
      </c>
      <c r="D31" s="18">
        <f t="shared" si="0"/>
        <v>778141</v>
      </c>
      <c r="E31" s="18">
        <v>307765</v>
      </c>
      <c r="F31" s="18">
        <v>307765</v>
      </c>
      <c r="G31" s="18">
        <f t="shared" si="1"/>
        <v>470376</v>
      </c>
      <c r="H31" s="2">
        <v>3900</v>
      </c>
    </row>
    <row r="32" spans="1:8" ht="13.2" x14ac:dyDescent="0.25">
      <c r="A32" s="42" t="s">
        <v>118</v>
      </c>
      <c r="B32" s="45">
        <f>SUM(B33:B41)</f>
        <v>10937290.82</v>
      </c>
      <c r="C32" s="45">
        <f>SUM(C33:C41)</f>
        <v>21597702.73</v>
      </c>
      <c r="D32" s="45">
        <f t="shared" si="0"/>
        <v>32534993.550000001</v>
      </c>
      <c r="E32" s="45">
        <f>SUM(E33:E41)</f>
        <v>8673780.5399999991</v>
      </c>
      <c r="F32" s="45">
        <f>SUM(F33:F41)</f>
        <v>8673780.5399999991</v>
      </c>
      <c r="G32" s="45">
        <f t="shared" si="1"/>
        <v>23861213.010000002</v>
      </c>
      <c r="H32" s="3">
        <v>0</v>
      </c>
    </row>
    <row r="33" spans="1:8" ht="13.2" x14ac:dyDescent="0.25">
      <c r="A33" s="44" t="s">
        <v>82</v>
      </c>
      <c r="B33" s="18">
        <v>0</v>
      </c>
      <c r="C33" s="18">
        <v>0</v>
      </c>
      <c r="D33" s="18">
        <f t="shared" si="0"/>
        <v>0</v>
      </c>
      <c r="E33" s="18">
        <v>0</v>
      </c>
      <c r="F33" s="18">
        <v>0</v>
      </c>
      <c r="G33" s="18">
        <f t="shared" si="1"/>
        <v>0</v>
      </c>
      <c r="H33" s="2">
        <v>4100</v>
      </c>
    </row>
    <row r="34" spans="1:8" ht="13.2" x14ac:dyDescent="0.25">
      <c r="A34" s="44" t="s">
        <v>83</v>
      </c>
      <c r="B34" s="18">
        <v>3840000</v>
      </c>
      <c r="C34" s="18">
        <v>-592762.24</v>
      </c>
      <c r="D34" s="18">
        <f t="shared" si="0"/>
        <v>3247237.76</v>
      </c>
      <c r="E34" s="18">
        <v>2262000</v>
      </c>
      <c r="F34" s="18">
        <v>2262000</v>
      </c>
      <c r="G34" s="18">
        <f t="shared" si="1"/>
        <v>985237.75999999978</v>
      </c>
      <c r="H34" s="2">
        <v>4200</v>
      </c>
    </row>
    <row r="35" spans="1:8" ht="13.2" x14ac:dyDescent="0.25">
      <c r="A35" s="44" t="s">
        <v>84</v>
      </c>
      <c r="B35" s="18">
        <v>0</v>
      </c>
      <c r="C35" s="18">
        <v>0</v>
      </c>
      <c r="D35" s="18">
        <f t="shared" si="0"/>
        <v>0</v>
      </c>
      <c r="E35" s="18">
        <v>0</v>
      </c>
      <c r="F35" s="18">
        <v>0</v>
      </c>
      <c r="G35" s="18">
        <f t="shared" si="1"/>
        <v>0</v>
      </c>
      <c r="H35" s="2">
        <v>4300</v>
      </c>
    </row>
    <row r="36" spans="1:8" ht="13.2" x14ac:dyDescent="0.25">
      <c r="A36" s="44" t="s">
        <v>85</v>
      </c>
      <c r="B36" s="18">
        <v>7097290.8200000003</v>
      </c>
      <c r="C36" s="18">
        <v>22190464.969999999</v>
      </c>
      <c r="D36" s="18">
        <f t="shared" si="0"/>
        <v>29287755.789999999</v>
      </c>
      <c r="E36" s="18">
        <v>6411780.54</v>
      </c>
      <c r="F36" s="18">
        <v>6411780.54</v>
      </c>
      <c r="G36" s="18">
        <f t="shared" si="1"/>
        <v>22875975.25</v>
      </c>
      <c r="H36" s="2">
        <v>4400</v>
      </c>
    </row>
    <row r="37" spans="1:8" ht="13.2" x14ac:dyDescent="0.25">
      <c r="A37" s="44" t="s">
        <v>39</v>
      </c>
      <c r="B37" s="18">
        <v>0</v>
      </c>
      <c r="C37" s="18">
        <v>0</v>
      </c>
      <c r="D37" s="18">
        <f t="shared" si="0"/>
        <v>0</v>
      </c>
      <c r="E37" s="18">
        <v>0</v>
      </c>
      <c r="F37" s="18">
        <v>0</v>
      </c>
      <c r="G37" s="18">
        <f t="shared" si="1"/>
        <v>0</v>
      </c>
      <c r="H37" s="2">
        <v>4500</v>
      </c>
    </row>
    <row r="38" spans="1:8" ht="13.2" x14ac:dyDescent="0.25">
      <c r="A38" s="44" t="s">
        <v>86</v>
      </c>
      <c r="B38" s="18">
        <v>0</v>
      </c>
      <c r="C38" s="18">
        <v>0</v>
      </c>
      <c r="D38" s="18">
        <f t="shared" si="0"/>
        <v>0</v>
      </c>
      <c r="E38" s="18">
        <v>0</v>
      </c>
      <c r="F38" s="18">
        <v>0</v>
      </c>
      <c r="G38" s="18">
        <f t="shared" si="1"/>
        <v>0</v>
      </c>
      <c r="H38" s="2">
        <v>4600</v>
      </c>
    </row>
    <row r="39" spans="1:8" ht="13.2" x14ac:dyDescent="0.25">
      <c r="A39" s="44" t="s">
        <v>87</v>
      </c>
      <c r="B39" s="18">
        <v>0</v>
      </c>
      <c r="C39" s="18">
        <v>0</v>
      </c>
      <c r="D39" s="18">
        <f t="shared" si="0"/>
        <v>0</v>
      </c>
      <c r="E39" s="18">
        <v>0</v>
      </c>
      <c r="F39" s="18">
        <v>0</v>
      </c>
      <c r="G39" s="18">
        <f t="shared" si="1"/>
        <v>0</v>
      </c>
      <c r="H39" s="2">
        <v>4700</v>
      </c>
    </row>
    <row r="40" spans="1:8" ht="13.2" x14ac:dyDescent="0.25">
      <c r="A40" s="44" t="s">
        <v>35</v>
      </c>
      <c r="B40" s="18">
        <v>0</v>
      </c>
      <c r="C40" s="18">
        <v>0</v>
      </c>
      <c r="D40" s="18">
        <f t="shared" si="0"/>
        <v>0</v>
      </c>
      <c r="E40" s="18">
        <v>0</v>
      </c>
      <c r="F40" s="18">
        <v>0</v>
      </c>
      <c r="G40" s="18">
        <f t="shared" si="1"/>
        <v>0</v>
      </c>
      <c r="H40" s="2">
        <v>4800</v>
      </c>
    </row>
    <row r="41" spans="1:8" ht="13.2" x14ac:dyDescent="0.25">
      <c r="A41" s="44" t="s">
        <v>88</v>
      </c>
      <c r="B41" s="18">
        <v>0</v>
      </c>
      <c r="C41" s="18">
        <v>0</v>
      </c>
      <c r="D41" s="18">
        <f t="shared" si="0"/>
        <v>0</v>
      </c>
      <c r="E41" s="18">
        <v>0</v>
      </c>
      <c r="F41" s="18">
        <v>0</v>
      </c>
      <c r="G41" s="18">
        <f t="shared" si="1"/>
        <v>0</v>
      </c>
      <c r="H41" s="2">
        <v>4900</v>
      </c>
    </row>
    <row r="42" spans="1:8" ht="13.2" x14ac:dyDescent="0.25">
      <c r="A42" s="42" t="s">
        <v>119</v>
      </c>
      <c r="B42" s="45">
        <f>SUM(B43:B51)</f>
        <v>3514400</v>
      </c>
      <c r="C42" s="45">
        <f>SUM(C43:C51)</f>
        <v>2225467.19</v>
      </c>
      <c r="D42" s="45">
        <f t="shared" si="0"/>
        <v>5739867.1899999995</v>
      </c>
      <c r="E42" s="45">
        <f>SUM(E43:E51)</f>
        <v>3119936.2</v>
      </c>
      <c r="F42" s="45">
        <f>SUM(F43:F51)</f>
        <v>3119936.2</v>
      </c>
      <c r="G42" s="45">
        <f t="shared" si="1"/>
        <v>2619930.9899999993</v>
      </c>
      <c r="H42" s="3">
        <v>0</v>
      </c>
    </row>
    <row r="43" spans="1:8" ht="13.2" x14ac:dyDescent="0.25">
      <c r="A43" s="46" t="s">
        <v>89</v>
      </c>
      <c r="B43" s="18">
        <v>284400</v>
      </c>
      <c r="C43" s="18">
        <v>20932.16</v>
      </c>
      <c r="D43" s="18">
        <f t="shared" si="0"/>
        <v>305332.15999999997</v>
      </c>
      <c r="E43" s="18">
        <v>46858.16</v>
      </c>
      <c r="F43" s="18">
        <v>46858.16</v>
      </c>
      <c r="G43" s="18">
        <f t="shared" si="1"/>
        <v>258473.99999999997</v>
      </c>
      <c r="H43" s="2">
        <v>5100</v>
      </c>
    </row>
    <row r="44" spans="1:8" ht="13.2" x14ac:dyDescent="0.25">
      <c r="A44" s="44" t="s">
        <v>90</v>
      </c>
      <c r="B44" s="18">
        <v>150000</v>
      </c>
      <c r="C44" s="18">
        <v>-40000</v>
      </c>
      <c r="D44" s="18">
        <f t="shared" si="0"/>
        <v>110000</v>
      </c>
      <c r="E44" s="18">
        <v>10073</v>
      </c>
      <c r="F44" s="18">
        <v>10073</v>
      </c>
      <c r="G44" s="18">
        <f t="shared" si="1"/>
        <v>99927</v>
      </c>
      <c r="H44" s="2">
        <v>5200</v>
      </c>
    </row>
    <row r="45" spans="1:8" ht="13.2" x14ac:dyDescent="0.25">
      <c r="A45" s="44" t="s">
        <v>91</v>
      </c>
      <c r="B45" s="18">
        <v>0</v>
      </c>
      <c r="C45" s="18">
        <v>0</v>
      </c>
      <c r="D45" s="18">
        <f t="shared" si="0"/>
        <v>0</v>
      </c>
      <c r="E45" s="18">
        <v>0</v>
      </c>
      <c r="F45" s="18">
        <v>0</v>
      </c>
      <c r="G45" s="18">
        <f t="shared" si="1"/>
        <v>0</v>
      </c>
      <c r="H45" s="2">
        <v>5300</v>
      </c>
    </row>
    <row r="46" spans="1:8" ht="13.2" x14ac:dyDescent="0.25">
      <c r="A46" s="44" t="s">
        <v>92</v>
      </c>
      <c r="B46" s="18">
        <v>2700000</v>
      </c>
      <c r="C46" s="18">
        <v>2274990</v>
      </c>
      <c r="D46" s="18">
        <f t="shared" si="0"/>
        <v>4974990</v>
      </c>
      <c r="E46" s="18">
        <v>2974990</v>
      </c>
      <c r="F46" s="18">
        <v>2974990</v>
      </c>
      <c r="G46" s="18">
        <f t="shared" si="1"/>
        <v>2000000</v>
      </c>
      <c r="H46" s="2">
        <v>5400</v>
      </c>
    </row>
    <row r="47" spans="1:8" ht="13.2" x14ac:dyDescent="0.25">
      <c r="A47" s="44" t="s">
        <v>93</v>
      </c>
      <c r="B47" s="18">
        <v>0</v>
      </c>
      <c r="C47" s="18">
        <v>0</v>
      </c>
      <c r="D47" s="18">
        <f t="shared" si="0"/>
        <v>0</v>
      </c>
      <c r="E47" s="18">
        <v>0</v>
      </c>
      <c r="F47" s="18">
        <v>0</v>
      </c>
      <c r="G47" s="18">
        <f t="shared" si="1"/>
        <v>0</v>
      </c>
      <c r="H47" s="2">
        <v>5500</v>
      </c>
    </row>
    <row r="48" spans="1:8" ht="13.2" x14ac:dyDescent="0.25">
      <c r="A48" s="44" t="s">
        <v>94</v>
      </c>
      <c r="B48" s="18">
        <v>320000</v>
      </c>
      <c r="C48" s="18">
        <v>-30454.97</v>
      </c>
      <c r="D48" s="18">
        <f t="shared" si="0"/>
        <v>289545.03000000003</v>
      </c>
      <c r="E48" s="18">
        <v>88015.039999999994</v>
      </c>
      <c r="F48" s="18">
        <v>88015.039999999994</v>
      </c>
      <c r="G48" s="18">
        <f t="shared" si="1"/>
        <v>201529.99000000005</v>
      </c>
      <c r="H48" s="2">
        <v>5600</v>
      </c>
    </row>
    <row r="49" spans="1:8" ht="13.2" x14ac:dyDescent="0.25">
      <c r="A49" s="44" t="s">
        <v>95</v>
      </c>
      <c r="B49" s="18">
        <v>60000</v>
      </c>
      <c r="C49" s="18">
        <v>0</v>
      </c>
      <c r="D49" s="18">
        <f t="shared" si="0"/>
        <v>60000</v>
      </c>
      <c r="E49" s="18">
        <v>0</v>
      </c>
      <c r="F49" s="18">
        <v>0</v>
      </c>
      <c r="G49" s="18">
        <f t="shared" si="1"/>
        <v>60000</v>
      </c>
      <c r="H49" s="2">
        <v>5700</v>
      </c>
    </row>
    <row r="50" spans="1:8" ht="13.2" x14ac:dyDescent="0.25">
      <c r="A50" s="44" t="s">
        <v>96</v>
      </c>
      <c r="B50" s="18">
        <v>0</v>
      </c>
      <c r="C50" s="18">
        <v>0</v>
      </c>
      <c r="D50" s="18">
        <f t="shared" si="0"/>
        <v>0</v>
      </c>
      <c r="E50" s="18">
        <v>0</v>
      </c>
      <c r="F50" s="18">
        <v>0</v>
      </c>
      <c r="G50" s="18">
        <f t="shared" si="1"/>
        <v>0</v>
      </c>
      <c r="H50" s="2">
        <v>5800</v>
      </c>
    </row>
    <row r="51" spans="1:8" ht="13.2" x14ac:dyDescent="0.25">
      <c r="A51" s="44" t="s">
        <v>97</v>
      </c>
      <c r="B51" s="18">
        <v>0</v>
      </c>
      <c r="C51" s="18">
        <v>0</v>
      </c>
      <c r="D51" s="18">
        <f t="shared" si="0"/>
        <v>0</v>
      </c>
      <c r="E51" s="18">
        <v>0</v>
      </c>
      <c r="F51" s="18">
        <v>0</v>
      </c>
      <c r="G51" s="18">
        <f t="shared" si="1"/>
        <v>0</v>
      </c>
      <c r="H51" s="2">
        <v>5900</v>
      </c>
    </row>
    <row r="52" spans="1:8" ht="13.2" x14ac:dyDescent="0.25">
      <c r="A52" s="42" t="s">
        <v>59</v>
      </c>
      <c r="B52" s="45">
        <f>SUM(B53:B55)</f>
        <v>27518046.789999999</v>
      </c>
      <c r="C52" s="45">
        <f>SUM(C53:C55)</f>
        <v>29986013.77</v>
      </c>
      <c r="D52" s="45">
        <f t="shared" si="0"/>
        <v>57504060.560000002</v>
      </c>
      <c r="E52" s="45">
        <f>SUM(E53:E55)</f>
        <v>15162833.959999999</v>
      </c>
      <c r="F52" s="45">
        <f>SUM(F53:F55)</f>
        <v>15162833.959999999</v>
      </c>
      <c r="G52" s="45">
        <f t="shared" si="1"/>
        <v>42341226.600000001</v>
      </c>
      <c r="H52" s="3">
        <v>0</v>
      </c>
    </row>
    <row r="53" spans="1:8" ht="13.2" x14ac:dyDescent="0.25">
      <c r="A53" s="44" t="s">
        <v>98</v>
      </c>
      <c r="B53" s="18">
        <v>27418046.789999999</v>
      </c>
      <c r="C53" s="18">
        <v>29906271.98</v>
      </c>
      <c r="D53" s="18">
        <f t="shared" si="0"/>
        <v>57324318.769999996</v>
      </c>
      <c r="E53" s="18">
        <v>15036802.369999999</v>
      </c>
      <c r="F53" s="18">
        <v>15036802.369999999</v>
      </c>
      <c r="G53" s="18">
        <f t="shared" si="1"/>
        <v>42287516.399999999</v>
      </c>
      <c r="H53" s="2">
        <v>6100</v>
      </c>
    </row>
    <row r="54" spans="1:8" ht="13.2" x14ac:dyDescent="0.25">
      <c r="A54" s="44" t="s">
        <v>99</v>
      </c>
      <c r="B54" s="18">
        <v>0</v>
      </c>
      <c r="C54" s="18">
        <v>79741.789999999994</v>
      </c>
      <c r="D54" s="18">
        <f t="shared" si="0"/>
        <v>79741.789999999994</v>
      </c>
      <c r="E54" s="18">
        <v>79741.789999999994</v>
      </c>
      <c r="F54" s="18">
        <v>79741.789999999994</v>
      </c>
      <c r="G54" s="18">
        <f t="shared" si="1"/>
        <v>0</v>
      </c>
      <c r="H54" s="2">
        <v>6200</v>
      </c>
    </row>
    <row r="55" spans="1:8" ht="13.2" x14ac:dyDescent="0.25">
      <c r="A55" s="44" t="s">
        <v>100</v>
      </c>
      <c r="B55" s="18">
        <v>100000</v>
      </c>
      <c r="C55" s="18">
        <v>0</v>
      </c>
      <c r="D55" s="18">
        <f t="shared" si="0"/>
        <v>100000</v>
      </c>
      <c r="E55" s="18">
        <v>46289.8</v>
      </c>
      <c r="F55" s="18">
        <v>46289.8</v>
      </c>
      <c r="G55" s="18">
        <f t="shared" si="1"/>
        <v>53710.2</v>
      </c>
      <c r="H55" s="2">
        <v>6300</v>
      </c>
    </row>
    <row r="56" spans="1:8" ht="13.2" x14ac:dyDescent="0.25">
      <c r="A56" s="42" t="s">
        <v>120</v>
      </c>
      <c r="B56" s="45">
        <f>SUM(B57:B63)</f>
        <v>0</v>
      </c>
      <c r="C56" s="45">
        <f>SUM(C57:C63)</f>
        <v>0</v>
      </c>
      <c r="D56" s="45">
        <f t="shared" si="0"/>
        <v>0</v>
      </c>
      <c r="E56" s="45">
        <f>SUM(E57:E63)</f>
        <v>0</v>
      </c>
      <c r="F56" s="45">
        <f>SUM(F57:F63)</f>
        <v>0</v>
      </c>
      <c r="G56" s="45">
        <f t="shared" si="1"/>
        <v>0</v>
      </c>
      <c r="H56" s="3">
        <v>0</v>
      </c>
    </row>
    <row r="57" spans="1:8" ht="13.2" x14ac:dyDescent="0.25">
      <c r="A57" s="44" t="s">
        <v>127</v>
      </c>
      <c r="B57" s="18">
        <v>0</v>
      </c>
      <c r="C57" s="18">
        <v>0</v>
      </c>
      <c r="D57" s="18">
        <f t="shared" si="0"/>
        <v>0</v>
      </c>
      <c r="E57" s="18">
        <v>0</v>
      </c>
      <c r="F57" s="18">
        <v>0</v>
      </c>
      <c r="G57" s="18">
        <f t="shared" si="1"/>
        <v>0</v>
      </c>
      <c r="H57" s="2">
        <v>7100</v>
      </c>
    </row>
    <row r="58" spans="1:8" ht="13.2" x14ac:dyDescent="0.25">
      <c r="A58" s="44" t="s">
        <v>101</v>
      </c>
      <c r="B58" s="18">
        <v>0</v>
      </c>
      <c r="C58" s="18">
        <v>0</v>
      </c>
      <c r="D58" s="18">
        <f t="shared" si="0"/>
        <v>0</v>
      </c>
      <c r="E58" s="18">
        <v>0</v>
      </c>
      <c r="F58" s="18">
        <v>0</v>
      </c>
      <c r="G58" s="18">
        <f t="shared" si="1"/>
        <v>0</v>
      </c>
      <c r="H58" s="2">
        <v>7200</v>
      </c>
    </row>
    <row r="59" spans="1:8" ht="13.2" x14ac:dyDescent="0.25">
      <c r="A59" s="44" t="s">
        <v>102</v>
      </c>
      <c r="B59" s="18">
        <v>0</v>
      </c>
      <c r="C59" s="18">
        <v>0</v>
      </c>
      <c r="D59" s="18">
        <f t="shared" si="0"/>
        <v>0</v>
      </c>
      <c r="E59" s="18">
        <v>0</v>
      </c>
      <c r="F59" s="18">
        <v>0</v>
      </c>
      <c r="G59" s="18">
        <f t="shared" si="1"/>
        <v>0</v>
      </c>
      <c r="H59" s="2">
        <v>7300</v>
      </c>
    </row>
    <row r="60" spans="1:8" ht="13.2" x14ac:dyDescent="0.25">
      <c r="A60" s="44" t="s">
        <v>103</v>
      </c>
      <c r="B60" s="18">
        <v>0</v>
      </c>
      <c r="C60" s="18">
        <v>0</v>
      </c>
      <c r="D60" s="18">
        <f t="shared" si="0"/>
        <v>0</v>
      </c>
      <c r="E60" s="18">
        <v>0</v>
      </c>
      <c r="F60" s="18">
        <v>0</v>
      </c>
      <c r="G60" s="18">
        <f t="shared" si="1"/>
        <v>0</v>
      </c>
      <c r="H60" s="2">
        <v>7400</v>
      </c>
    </row>
    <row r="61" spans="1:8" ht="13.2" x14ac:dyDescent="0.25">
      <c r="A61" s="44" t="s">
        <v>104</v>
      </c>
      <c r="B61" s="18">
        <v>0</v>
      </c>
      <c r="C61" s="18">
        <v>0</v>
      </c>
      <c r="D61" s="18">
        <f t="shared" si="0"/>
        <v>0</v>
      </c>
      <c r="E61" s="18">
        <v>0</v>
      </c>
      <c r="F61" s="18">
        <v>0</v>
      </c>
      <c r="G61" s="18">
        <f t="shared" si="1"/>
        <v>0</v>
      </c>
      <c r="H61" s="2">
        <v>7500</v>
      </c>
    </row>
    <row r="62" spans="1:8" ht="13.2" x14ac:dyDescent="0.25">
      <c r="A62" s="44" t="s">
        <v>105</v>
      </c>
      <c r="B62" s="18">
        <v>0</v>
      </c>
      <c r="C62" s="18">
        <v>0</v>
      </c>
      <c r="D62" s="18">
        <f t="shared" si="0"/>
        <v>0</v>
      </c>
      <c r="E62" s="18">
        <v>0</v>
      </c>
      <c r="F62" s="18">
        <v>0</v>
      </c>
      <c r="G62" s="18">
        <f t="shared" si="1"/>
        <v>0</v>
      </c>
      <c r="H62" s="2">
        <v>7600</v>
      </c>
    </row>
    <row r="63" spans="1:8" ht="13.2" x14ac:dyDescent="0.25">
      <c r="A63" s="44" t="s">
        <v>106</v>
      </c>
      <c r="B63" s="18">
        <v>0</v>
      </c>
      <c r="C63" s="18">
        <v>0</v>
      </c>
      <c r="D63" s="18">
        <f t="shared" si="0"/>
        <v>0</v>
      </c>
      <c r="E63" s="18">
        <v>0</v>
      </c>
      <c r="F63" s="18">
        <v>0</v>
      </c>
      <c r="G63" s="18">
        <f t="shared" si="1"/>
        <v>0</v>
      </c>
      <c r="H63" s="2">
        <v>7900</v>
      </c>
    </row>
    <row r="64" spans="1:8" ht="13.2" x14ac:dyDescent="0.25">
      <c r="A64" s="42" t="s">
        <v>121</v>
      </c>
      <c r="B64" s="45">
        <f>SUM(B65:B67)</f>
        <v>0</v>
      </c>
      <c r="C64" s="45">
        <f>SUM(C65:C67)</f>
        <v>0</v>
      </c>
      <c r="D64" s="45">
        <f t="shared" si="0"/>
        <v>0</v>
      </c>
      <c r="E64" s="45">
        <f>SUM(E65:E67)</f>
        <v>0</v>
      </c>
      <c r="F64" s="45">
        <f>SUM(F65:F67)</f>
        <v>0</v>
      </c>
      <c r="G64" s="45">
        <f t="shared" si="1"/>
        <v>0</v>
      </c>
      <c r="H64" s="3">
        <v>0</v>
      </c>
    </row>
    <row r="65" spans="1:8" ht="13.2" x14ac:dyDescent="0.25">
      <c r="A65" s="44" t="s">
        <v>36</v>
      </c>
      <c r="B65" s="18">
        <v>0</v>
      </c>
      <c r="C65" s="18">
        <v>0</v>
      </c>
      <c r="D65" s="18">
        <f t="shared" si="0"/>
        <v>0</v>
      </c>
      <c r="E65" s="18">
        <v>0</v>
      </c>
      <c r="F65" s="18">
        <v>0</v>
      </c>
      <c r="G65" s="18">
        <f t="shared" si="1"/>
        <v>0</v>
      </c>
      <c r="H65" s="2">
        <v>8100</v>
      </c>
    </row>
    <row r="66" spans="1:8" ht="13.2" x14ac:dyDescent="0.25">
      <c r="A66" s="44" t="s">
        <v>37</v>
      </c>
      <c r="B66" s="18">
        <v>0</v>
      </c>
      <c r="C66" s="18">
        <v>0</v>
      </c>
      <c r="D66" s="18">
        <f t="shared" si="0"/>
        <v>0</v>
      </c>
      <c r="E66" s="18">
        <v>0</v>
      </c>
      <c r="F66" s="18">
        <v>0</v>
      </c>
      <c r="G66" s="18">
        <f t="shared" si="1"/>
        <v>0</v>
      </c>
      <c r="H66" s="2">
        <v>8300</v>
      </c>
    </row>
    <row r="67" spans="1:8" ht="13.2" x14ac:dyDescent="0.25">
      <c r="A67" s="44" t="s">
        <v>38</v>
      </c>
      <c r="B67" s="18">
        <v>0</v>
      </c>
      <c r="C67" s="18">
        <v>0</v>
      </c>
      <c r="D67" s="18">
        <f t="shared" si="0"/>
        <v>0</v>
      </c>
      <c r="E67" s="18">
        <v>0</v>
      </c>
      <c r="F67" s="18">
        <v>0</v>
      </c>
      <c r="G67" s="18">
        <f t="shared" si="1"/>
        <v>0</v>
      </c>
      <c r="H67" s="2">
        <v>8500</v>
      </c>
    </row>
    <row r="68" spans="1:8" ht="13.2" x14ac:dyDescent="0.25">
      <c r="A68" s="42" t="s">
        <v>60</v>
      </c>
      <c r="B68" s="45">
        <f>SUM(B69:B75)</f>
        <v>0</v>
      </c>
      <c r="C68" s="45">
        <f>SUM(C69:C75)</f>
        <v>0</v>
      </c>
      <c r="D68" s="45">
        <f t="shared" si="0"/>
        <v>0</v>
      </c>
      <c r="E68" s="45">
        <f>SUM(E69:E75)</f>
        <v>0</v>
      </c>
      <c r="F68" s="45">
        <f>SUM(F69:F75)</f>
        <v>0</v>
      </c>
      <c r="G68" s="45">
        <f t="shared" si="1"/>
        <v>0</v>
      </c>
      <c r="H68" s="3">
        <v>0</v>
      </c>
    </row>
    <row r="69" spans="1:8" ht="13.2" x14ac:dyDescent="0.25">
      <c r="A69" s="44" t="s">
        <v>107</v>
      </c>
      <c r="B69" s="18">
        <v>0</v>
      </c>
      <c r="C69" s="18">
        <v>0</v>
      </c>
      <c r="D69" s="18">
        <f t="shared" ref="D69:D75" si="2">B69+C69</f>
        <v>0</v>
      </c>
      <c r="E69" s="18">
        <v>0</v>
      </c>
      <c r="F69" s="18">
        <v>0</v>
      </c>
      <c r="G69" s="18">
        <f t="shared" ref="G69:G75" si="3">D69-E69</f>
        <v>0</v>
      </c>
      <c r="H69" s="2">
        <v>9100</v>
      </c>
    </row>
    <row r="70" spans="1:8" ht="13.2" x14ac:dyDescent="0.25">
      <c r="A70" s="44" t="s">
        <v>108</v>
      </c>
      <c r="B70" s="18">
        <v>0</v>
      </c>
      <c r="C70" s="18">
        <v>0</v>
      </c>
      <c r="D70" s="18">
        <f t="shared" si="2"/>
        <v>0</v>
      </c>
      <c r="E70" s="18">
        <v>0</v>
      </c>
      <c r="F70" s="18">
        <v>0</v>
      </c>
      <c r="G70" s="18">
        <f t="shared" si="3"/>
        <v>0</v>
      </c>
      <c r="H70" s="2">
        <v>9200</v>
      </c>
    </row>
    <row r="71" spans="1:8" ht="13.2" x14ac:dyDescent="0.25">
      <c r="A71" s="44" t="s">
        <v>109</v>
      </c>
      <c r="B71" s="18">
        <v>0</v>
      </c>
      <c r="C71" s="18">
        <v>0</v>
      </c>
      <c r="D71" s="18">
        <f t="shared" si="2"/>
        <v>0</v>
      </c>
      <c r="E71" s="18">
        <v>0</v>
      </c>
      <c r="F71" s="18">
        <v>0</v>
      </c>
      <c r="G71" s="18">
        <f t="shared" si="3"/>
        <v>0</v>
      </c>
      <c r="H71" s="2">
        <v>9300</v>
      </c>
    </row>
    <row r="72" spans="1:8" ht="13.2" x14ac:dyDescent="0.25">
      <c r="A72" s="44" t="s">
        <v>110</v>
      </c>
      <c r="B72" s="18">
        <v>0</v>
      </c>
      <c r="C72" s="18">
        <v>0</v>
      </c>
      <c r="D72" s="18">
        <f t="shared" si="2"/>
        <v>0</v>
      </c>
      <c r="E72" s="18">
        <v>0</v>
      </c>
      <c r="F72" s="18">
        <v>0</v>
      </c>
      <c r="G72" s="18">
        <f t="shared" si="3"/>
        <v>0</v>
      </c>
      <c r="H72" s="2">
        <v>9400</v>
      </c>
    </row>
    <row r="73" spans="1:8" ht="13.2" x14ac:dyDescent="0.25">
      <c r="A73" s="44" t="s">
        <v>111</v>
      </c>
      <c r="B73" s="18">
        <v>0</v>
      </c>
      <c r="C73" s="18">
        <v>0</v>
      </c>
      <c r="D73" s="18">
        <f t="shared" si="2"/>
        <v>0</v>
      </c>
      <c r="E73" s="18">
        <v>0</v>
      </c>
      <c r="F73" s="18">
        <v>0</v>
      </c>
      <c r="G73" s="18">
        <f t="shared" si="3"/>
        <v>0</v>
      </c>
      <c r="H73" s="2">
        <v>9500</v>
      </c>
    </row>
    <row r="74" spans="1:8" ht="13.2" x14ac:dyDescent="0.25">
      <c r="A74" s="44" t="s">
        <v>112</v>
      </c>
      <c r="B74" s="18">
        <v>0</v>
      </c>
      <c r="C74" s="18">
        <v>0</v>
      </c>
      <c r="D74" s="18">
        <f t="shared" si="2"/>
        <v>0</v>
      </c>
      <c r="E74" s="18">
        <v>0</v>
      </c>
      <c r="F74" s="18">
        <v>0</v>
      </c>
      <c r="G74" s="18">
        <f t="shared" si="3"/>
        <v>0</v>
      </c>
      <c r="H74" s="2">
        <v>9600</v>
      </c>
    </row>
    <row r="75" spans="1:8" ht="13.2" x14ac:dyDescent="0.25">
      <c r="A75" s="47" t="s">
        <v>113</v>
      </c>
      <c r="B75" s="21">
        <v>0</v>
      </c>
      <c r="C75" s="21">
        <v>0</v>
      </c>
      <c r="D75" s="21">
        <f t="shared" si="2"/>
        <v>0</v>
      </c>
      <c r="E75" s="21">
        <v>0</v>
      </c>
      <c r="F75" s="21">
        <v>0</v>
      </c>
      <c r="G75" s="21">
        <f t="shared" si="3"/>
        <v>0</v>
      </c>
      <c r="H75" s="2">
        <v>9900</v>
      </c>
    </row>
    <row r="76" spans="1:8" ht="13.2" x14ac:dyDescent="0.25">
      <c r="A76" s="48" t="s">
        <v>122</v>
      </c>
      <c r="B76" s="22">
        <f t="shared" ref="B76:G76" si="4">SUM(B4+B12+B22+B32+B42+B52+B56+B64+B68)</f>
        <v>81627513.960000008</v>
      </c>
      <c r="C76" s="22">
        <f t="shared" si="4"/>
        <v>57152520.090000004</v>
      </c>
      <c r="D76" s="22">
        <f t="shared" si="4"/>
        <v>138780034.05000001</v>
      </c>
      <c r="E76" s="22">
        <f t="shared" si="4"/>
        <v>44686002.119999997</v>
      </c>
      <c r="F76" s="22">
        <f t="shared" si="4"/>
        <v>44686002.119999997</v>
      </c>
      <c r="G76" s="22">
        <f t="shared" si="4"/>
        <v>94094031.930000007</v>
      </c>
    </row>
    <row r="78" spans="1:8" x14ac:dyDescent="0.2">
      <c r="A78" s="1" t="s">
        <v>115</v>
      </c>
    </row>
    <row r="87" spans="1:5" ht="13.2" x14ac:dyDescent="0.25">
      <c r="A87" s="9" t="s">
        <v>150</v>
      </c>
      <c r="B87" s="9"/>
      <c r="C87" s="9"/>
      <c r="D87" s="5"/>
      <c r="E87" s="4" t="s">
        <v>153</v>
      </c>
    </row>
    <row r="88" spans="1:5" ht="13.2" x14ac:dyDescent="0.25">
      <c r="A88" s="9" t="s">
        <v>151</v>
      </c>
      <c r="B88" s="9"/>
      <c r="C88" s="9"/>
      <c r="D88" s="5"/>
      <c r="E88" s="4" t="s">
        <v>152</v>
      </c>
    </row>
  </sheetData>
  <sheetProtection formatCells="0" formatColumns="0" formatRows="0" autoFilter="0"/>
  <mergeCells count="5">
    <mergeCell ref="A1:G1"/>
    <mergeCell ref="G2:G3"/>
    <mergeCell ref="B2:F2"/>
    <mergeCell ref="A87:C87"/>
    <mergeCell ref="A88:C88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3"/>
  <sheetViews>
    <sheetView showGridLines="0" tabSelected="1" view="pageBreakPreview" zoomScaleNormal="100" zoomScaleSheetLayoutView="100" workbookViewId="0">
      <selection activeCell="A7" sqref="A7"/>
    </sheetView>
  </sheetViews>
  <sheetFormatPr baseColWidth="10" defaultColWidth="12" defaultRowHeight="10.199999999999999" x14ac:dyDescent="0.2"/>
  <cols>
    <col min="1" max="1" width="65.85546875" style="1" customWidth="1"/>
    <col min="2" max="7" width="18.28515625" style="1" customWidth="1"/>
    <col min="8" max="16384" width="12" style="1"/>
  </cols>
  <sheetData>
    <row r="1" spans="1:7" ht="57" customHeight="1" x14ac:dyDescent="0.2">
      <c r="A1" s="6" t="s">
        <v>149</v>
      </c>
      <c r="B1" s="7"/>
      <c r="C1" s="7"/>
      <c r="D1" s="7"/>
      <c r="E1" s="7"/>
      <c r="F1" s="7"/>
      <c r="G1" s="8"/>
    </row>
    <row r="2" spans="1:7" ht="13.2" x14ac:dyDescent="0.2">
      <c r="A2" s="23"/>
      <c r="B2" s="11" t="s">
        <v>56</v>
      </c>
      <c r="C2" s="12"/>
      <c r="D2" s="12"/>
      <c r="E2" s="12"/>
      <c r="F2" s="13"/>
      <c r="G2" s="14" t="s">
        <v>55</v>
      </c>
    </row>
    <row r="3" spans="1:7" ht="24.9" customHeight="1" x14ac:dyDescent="0.2">
      <c r="A3" s="24" t="s">
        <v>50</v>
      </c>
      <c r="B3" s="15" t="s">
        <v>51</v>
      </c>
      <c r="C3" s="15" t="s">
        <v>114</v>
      </c>
      <c r="D3" s="15" t="s">
        <v>52</v>
      </c>
      <c r="E3" s="15" t="s">
        <v>53</v>
      </c>
      <c r="F3" s="15" t="s">
        <v>54</v>
      </c>
      <c r="G3" s="16"/>
    </row>
    <row r="4" spans="1:7" ht="13.2" x14ac:dyDescent="0.2">
      <c r="A4" s="32"/>
      <c r="B4" s="20"/>
      <c r="C4" s="20"/>
      <c r="D4" s="20"/>
      <c r="E4" s="20"/>
      <c r="F4" s="20"/>
      <c r="G4" s="20"/>
    </row>
    <row r="5" spans="1:7" ht="13.2" x14ac:dyDescent="0.25">
      <c r="A5" s="49" t="s">
        <v>15</v>
      </c>
      <c r="B5" s="45">
        <f t="shared" ref="B5:G5" si="0">SUM(B6:B13)</f>
        <v>45366849.899999999</v>
      </c>
      <c r="C5" s="45">
        <f t="shared" si="0"/>
        <v>26544146.270000003</v>
      </c>
      <c r="D5" s="45">
        <f t="shared" si="0"/>
        <v>71910996.170000002</v>
      </c>
      <c r="E5" s="45">
        <f t="shared" si="0"/>
        <v>26637012.579999998</v>
      </c>
      <c r="F5" s="45">
        <f t="shared" si="0"/>
        <v>26637012.579999998</v>
      </c>
      <c r="G5" s="45">
        <f t="shared" si="0"/>
        <v>45273983.590000004</v>
      </c>
    </row>
    <row r="6" spans="1:7" ht="13.2" x14ac:dyDescent="0.25">
      <c r="A6" s="50" t="s">
        <v>40</v>
      </c>
      <c r="B6" s="18">
        <v>3229229.24</v>
      </c>
      <c r="C6" s="18">
        <v>0</v>
      </c>
      <c r="D6" s="18">
        <f>B6+C6</f>
        <v>3229229.24</v>
      </c>
      <c r="E6" s="18">
        <v>1456156.12</v>
      </c>
      <c r="F6" s="18">
        <v>1456156.12</v>
      </c>
      <c r="G6" s="18">
        <f>D6-E6</f>
        <v>1773073.12</v>
      </c>
    </row>
    <row r="7" spans="1:7" ht="13.2" x14ac:dyDescent="0.25">
      <c r="A7" s="50" t="s">
        <v>16</v>
      </c>
      <c r="B7" s="18">
        <v>560355.11</v>
      </c>
      <c r="C7" s="18">
        <v>43485.51</v>
      </c>
      <c r="D7" s="18">
        <f t="shared" ref="D7:D13" si="1">B7+C7</f>
        <v>603840.62</v>
      </c>
      <c r="E7" s="18">
        <v>265196.53000000003</v>
      </c>
      <c r="F7" s="18">
        <v>265196.53000000003</v>
      </c>
      <c r="G7" s="18">
        <f t="shared" ref="G7:G13" si="2">D7-E7</f>
        <v>338644.08999999997</v>
      </c>
    </row>
    <row r="8" spans="1:7" ht="13.2" x14ac:dyDescent="0.25">
      <c r="A8" s="50" t="s">
        <v>116</v>
      </c>
      <c r="B8" s="18">
        <v>16001817.59</v>
      </c>
      <c r="C8" s="18">
        <v>21246026.079999998</v>
      </c>
      <c r="D8" s="18">
        <f t="shared" si="1"/>
        <v>37247843.670000002</v>
      </c>
      <c r="E8" s="18">
        <v>11264095.99</v>
      </c>
      <c r="F8" s="18">
        <v>11264095.99</v>
      </c>
      <c r="G8" s="18">
        <f t="shared" si="2"/>
        <v>25983747.68</v>
      </c>
    </row>
    <row r="9" spans="1:7" ht="13.2" x14ac:dyDescent="0.25">
      <c r="A9" s="50" t="s">
        <v>3</v>
      </c>
      <c r="B9" s="18">
        <v>0</v>
      </c>
      <c r="C9" s="18">
        <v>0</v>
      </c>
      <c r="D9" s="18">
        <f t="shared" si="1"/>
        <v>0</v>
      </c>
      <c r="E9" s="18">
        <v>0</v>
      </c>
      <c r="F9" s="18">
        <v>0</v>
      </c>
      <c r="G9" s="18">
        <f t="shared" si="2"/>
        <v>0</v>
      </c>
    </row>
    <row r="10" spans="1:7" ht="13.2" x14ac:dyDescent="0.25">
      <c r="A10" s="50" t="s">
        <v>22</v>
      </c>
      <c r="B10" s="18">
        <v>2154794.29</v>
      </c>
      <c r="C10" s="18">
        <v>142770.17000000001</v>
      </c>
      <c r="D10" s="18">
        <f t="shared" si="1"/>
        <v>2297564.46</v>
      </c>
      <c r="E10" s="18">
        <v>1076784.44</v>
      </c>
      <c r="F10" s="18">
        <v>1076784.44</v>
      </c>
      <c r="G10" s="18">
        <f t="shared" si="2"/>
        <v>1220780.02</v>
      </c>
    </row>
    <row r="11" spans="1:7" ht="13.2" x14ac:dyDescent="0.25">
      <c r="A11" s="50" t="s">
        <v>17</v>
      </c>
      <c r="B11" s="18">
        <v>0</v>
      </c>
      <c r="C11" s="18">
        <v>0</v>
      </c>
      <c r="D11" s="18">
        <f t="shared" si="1"/>
        <v>0</v>
      </c>
      <c r="E11" s="18">
        <v>0</v>
      </c>
      <c r="F11" s="18">
        <v>0</v>
      </c>
      <c r="G11" s="18">
        <f t="shared" si="2"/>
        <v>0</v>
      </c>
    </row>
    <row r="12" spans="1:7" ht="13.2" x14ac:dyDescent="0.25">
      <c r="A12" s="50" t="s">
        <v>41</v>
      </c>
      <c r="B12" s="18">
        <v>5423419.6799999997</v>
      </c>
      <c r="C12" s="18">
        <v>194442</v>
      </c>
      <c r="D12" s="18">
        <f t="shared" si="1"/>
        <v>5617861.6799999997</v>
      </c>
      <c r="E12" s="18">
        <v>746678.92</v>
      </c>
      <c r="F12" s="18">
        <v>746678.92</v>
      </c>
      <c r="G12" s="18">
        <f t="shared" si="2"/>
        <v>4871182.76</v>
      </c>
    </row>
    <row r="13" spans="1:7" ht="13.2" x14ac:dyDescent="0.25">
      <c r="A13" s="50" t="s">
        <v>18</v>
      </c>
      <c r="B13" s="18">
        <v>17997233.989999998</v>
      </c>
      <c r="C13" s="18">
        <v>4917422.51</v>
      </c>
      <c r="D13" s="18">
        <f t="shared" si="1"/>
        <v>22914656.5</v>
      </c>
      <c r="E13" s="18">
        <v>11828100.58</v>
      </c>
      <c r="F13" s="18">
        <v>11828100.58</v>
      </c>
      <c r="G13" s="18">
        <f t="shared" si="2"/>
        <v>11086555.92</v>
      </c>
    </row>
    <row r="14" spans="1:7" ht="13.2" x14ac:dyDescent="0.25">
      <c r="A14" s="50"/>
      <c r="B14" s="18"/>
      <c r="C14" s="18"/>
      <c r="D14" s="18"/>
      <c r="E14" s="18"/>
      <c r="F14" s="18"/>
      <c r="G14" s="18"/>
    </row>
    <row r="15" spans="1:7" ht="13.2" x14ac:dyDescent="0.25">
      <c r="A15" s="49" t="s">
        <v>19</v>
      </c>
      <c r="B15" s="45">
        <f t="shared" ref="B15:G15" si="3">SUM(B16:B22)</f>
        <v>33665404.530000001</v>
      </c>
      <c r="C15" s="45">
        <f t="shared" si="3"/>
        <v>29779689.82</v>
      </c>
      <c r="D15" s="45">
        <f t="shared" si="3"/>
        <v>63445094.350000001</v>
      </c>
      <c r="E15" s="45">
        <f t="shared" si="3"/>
        <v>17328657.489999998</v>
      </c>
      <c r="F15" s="45">
        <f t="shared" si="3"/>
        <v>17328657.489999998</v>
      </c>
      <c r="G15" s="45">
        <f t="shared" si="3"/>
        <v>46116436.859999999</v>
      </c>
    </row>
    <row r="16" spans="1:7" ht="13.2" x14ac:dyDescent="0.25">
      <c r="A16" s="50" t="s">
        <v>42</v>
      </c>
      <c r="B16" s="18">
        <v>0</v>
      </c>
      <c r="C16" s="18">
        <v>0</v>
      </c>
      <c r="D16" s="18">
        <f>B16+C16</f>
        <v>0</v>
      </c>
      <c r="E16" s="18">
        <v>0</v>
      </c>
      <c r="F16" s="18">
        <v>0</v>
      </c>
      <c r="G16" s="18">
        <f t="shared" ref="G16:G22" si="4">D16-E16</f>
        <v>0</v>
      </c>
    </row>
    <row r="17" spans="1:7" ht="13.2" x14ac:dyDescent="0.25">
      <c r="A17" s="50" t="s">
        <v>27</v>
      </c>
      <c r="B17" s="18">
        <v>31626768.68</v>
      </c>
      <c r="C17" s="18">
        <v>29776589.82</v>
      </c>
      <c r="D17" s="18">
        <f t="shared" ref="D17:D22" si="5">B17+C17</f>
        <v>61403358.5</v>
      </c>
      <c r="E17" s="18">
        <v>16665670.67</v>
      </c>
      <c r="F17" s="18">
        <v>16665670.67</v>
      </c>
      <c r="G17" s="18">
        <f t="shared" si="4"/>
        <v>44737687.829999998</v>
      </c>
    </row>
    <row r="18" spans="1:7" ht="13.2" x14ac:dyDescent="0.25">
      <c r="A18" s="50" t="s">
        <v>20</v>
      </c>
      <c r="B18" s="18">
        <v>0</v>
      </c>
      <c r="C18" s="18">
        <v>0</v>
      </c>
      <c r="D18" s="18">
        <f t="shared" si="5"/>
        <v>0</v>
      </c>
      <c r="E18" s="18">
        <v>0</v>
      </c>
      <c r="F18" s="18">
        <v>0</v>
      </c>
      <c r="G18" s="18">
        <f t="shared" si="4"/>
        <v>0</v>
      </c>
    </row>
    <row r="19" spans="1:7" ht="13.2" x14ac:dyDescent="0.25">
      <c r="A19" s="50" t="s">
        <v>43</v>
      </c>
      <c r="B19" s="18">
        <v>2038635.85</v>
      </c>
      <c r="C19" s="18">
        <v>3100</v>
      </c>
      <c r="D19" s="18">
        <f t="shared" si="5"/>
        <v>2041735.85</v>
      </c>
      <c r="E19" s="18">
        <v>662986.81999999995</v>
      </c>
      <c r="F19" s="18">
        <v>662986.81999999995</v>
      </c>
      <c r="G19" s="18">
        <f t="shared" si="4"/>
        <v>1378749.0300000003</v>
      </c>
    </row>
    <row r="20" spans="1:7" ht="13.2" x14ac:dyDescent="0.25">
      <c r="A20" s="50" t="s">
        <v>44</v>
      </c>
      <c r="B20" s="18">
        <v>0</v>
      </c>
      <c r="C20" s="18">
        <v>0</v>
      </c>
      <c r="D20" s="18">
        <f t="shared" si="5"/>
        <v>0</v>
      </c>
      <c r="E20" s="18">
        <v>0</v>
      </c>
      <c r="F20" s="18">
        <v>0</v>
      </c>
      <c r="G20" s="18">
        <f t="shared" si="4"/>
        <v>0</v>
      </c>
    </row>
    <row r="21" spans="1:7" ht="13.2" x14ac:dyDescent="0.25">
      <c r="A21" s="50" t="s">
        <v>45</v>
      </c>
      <c r="B21" s="18">
        <v>0</v>
      </c>
      <c r="C21" s="18">
        <v>0</v>
      </c>
      <c r="D21" s="18">
        <f t="shared" si="5"/>
        <v>0</v>
      </c>
      <c r="E21" s="18">
        <v>0</v>
      </c>
      <c r="F21" s="18">
        <v>0</v>
      </c>
      <c r="G21" s="18">
        <f t="shared" si="4"/>
        <v>0</v>
      </c>
    </row>
    <row r="22" spans="1:7" ht="13.2" x14ac:dyDescent="0.25">
      <c r="A22" s="50" t="s">
        <v>4</v>
      </c>
      <c r="B22" s="18">
        <v>0</v>
      </c>
      <c r="C22" s="18">
        <v>0</v>
      </c>
      <c r="D22" s="18">
        <f t="shared" si="5"/>
        <v>0</v>
      </c>
      <c r="E22" s="18">
        <v>0</v>
      </c>
      <c r="F22" s="18">
        <v>0</v>
      </c>
      <c r="G22" s="18">
        <f t="shared" si="4"/>
        <v>0</v>
      </c>
    </row>
    <row r="23" spans="1:7" ht="13.2" x14ac:dyDescent="0.25">
      <c r="A23" s="50"/>
      <c r="B23" s="18"/>
      <c r="C23" s="18"/>
      <c r="D23" s="18"/>
      <c r="E23" s="18"/>
      <c r="F23" s="18"/>
      <c r="G23" s="18"/>
    </row>
    <row r="24" spans="1:7" ht="13.2" x14ac:dyDescent="0.25">
      <c r="A24" s="49" t="s">
        <v>46</v>
      </c>
      <c r="B24" s="45">
        <f t="shared" ref="B24:G24" si="6">SUM(B25:B33)</f>
        <v>2595259.5299999998</v>
      </c>
      <c r="C24" s="45">
        <f t="shared" si="6"/>
        <v>828684</v>
      </c>
      <c r="D24" s="45">
        <f t="shared" si="6"/>
        <v>3423943.53</v>
      </c>
      <c r="E24" s="45">
        <f t="shared" si="6"/>
        <v>720332.05</v>
      </c>
      <c r="F24" s="45">
        <f t="shared" si="6"/>
        <v>720332.05</v>
      </c>
      <c r="G24" s="45">
        <f t="shared" si="6"/>
        <v>2703611.4799999995</v>
      </c>
    </row>
    <row r="25" spans="1:7" ht="13.2" x14ac:dyDescent="0.25">
      <c r="A25" s="50" t="s">
        <v>28</v>
      </c>
      <c r="B25" s="18">
        <v>2595259.5299999998</v>
      </c>
      <c r="C25" s="18">
        <v>-55000</v>
      </c>
      <c r="D25" s="18">
        <f>B25+C25</f>
        <v>2540259.5299999998</v>
      </c>
      <c r="E25" s="18">
        <v>460290.54</v>
      </c>
      <c r="F25" s="18">
        <v>460290.54</v>
      </c>
      <c r="G25" s="18">
        <f t="shared" ref="G25:G33" si="7">D25-E25</f>
        <v>2079968.9899999998</v>
      </c>
    </row>
    <row r="26" spans="1:7" ht="13.2" x14ac:dyDescent="0.25">
      <c r="A26" s="50" t="s">
        <v>23</v>
      </c>
      <c r="B26" s="18">
        <v>0</v>
      </c>
      <c r="C26" s="18">
        <v>0</v>
      </c>
      <c r="D26" s="18">
        <f t="shared" ref="D26:D33" si="8">B26+C26</f>
        <v>0</v>
      </c>
      <c r="E26" s="18">
        <v>0</v>
      </c>
      <c r="F26" s="18">
        <v>0</v>
      </c>
      <c r="G26" s="18">
        <f t="shared" si="7"/>
        <v>0</v>
      </c>
    </row>
    <row r="27" spans="1:7" ht="13.2" x14ac:dyDescent="0.25">
      <c r="A27" s="50" t="s">
        <v>29</v>
      </c>
      <c r="B27" s="18">
        <v>0</v>
      </c>
      <c r="C27" s="18">
        <v>0</v>
      </c>
      <c r="D27" s="18">
        <f t="shared" si="8"/>
        <v>0</v>
      </c>
      <c r="E27" s="18">
        <v>0</v>
      </c>
      <c r="F27" s="18">
        <v>0</v>
      </c>
      <c r="G27" s="18">
        <f t="shared" si="7"/>
        <v>0</v>
      </c>
    </row>
    <row r="28" spans="1:7" ht="13.2" x14ac:dyDescent="0.25">
      <c r="A28" s="50" t="s">
        <v>47</v>
      </c>
      <c r="B28" s="18">
        <v>0</v>
      </c>
      <c r="C28" s="18">
        <v>0</v>
      </c>
      <c r="D28" s="18">
        <f t="shared" si="8"/>
        <v>0</v>
      </c>
      <c r="E28" s="18">
        <v>0</v>
      </c>
      <c r="F28" s="18">
        <v>0</v>
      </c>
      <c r="G28" s="18">
        <f t="shared" si="7"/>
        <v>0</v>
      </c>
    </row>
    <row r="29" spans="1:7" ht="13.2" x14ac:dyDescent="0.25">
      <c r="A29" s="50" t="s">
        <v>21</v>
      </c>
      <c r="B29" s="18">
        <v>0</v>
      </c>
      <c r="C29" s="18">
        <v>0</v>
      </c>
      <c r="D29" s="18">
        <f t="shared" si="8"/>
        <v>0</v>
      </c>
      <c r="E29" s="18">
        <v>0</v>
      </c>
      <c r="F29" s="18">
        <v>0</v>
      </c>
      <c r="G29" s="18">
        <f t="shared" si="7"/>
        <v>0</v>
      </c>
    </row>
    <row r="30" spans="1:7" ht="13.2" x14ac:dyDescent="0.25">
      <c r="A30" s="50" t="s">
        <v>5</v>
      </c>
      <c r="B30" s="18">
        <v>0</v>
      </c>
      <c r="C30" s="18">
        <v>0</v>
      </c>
      <c r="D30" s="18">
        <f t="shared" si="8"/>
        <v>0</v>
      </c>
      <c r="E30" s="18">
        <v>0</v>
      </c>
      <c r="F30" s="18">
        <v>0</v>
      </c>
      <c r="G30" s="18">
        <f t="shared" si="7"/>
        <v>0</v>
      </c>
    </row>
    <row r="31" spans="1:7" ht="13.2" x14ac:dyDescent="0.25">
      <c r="A31" s="50" t="s">
        <v>6</v>
      </c>
      <c r="B31" s="18">
        <v>0</v>
      </c>
      <c r="C31" s="18">
        <v>883684</v>
      </c>
      <c r="D31" s="18">
        <f t="shared" si="8"/>
        <v>883684</v>
      </c>
      <c r="E31" s="18">
        <v>260041.51</v>
      </c>
      <c r="F31" s="18">
        <v>260041.51</v>
      </c>
      <c r="G31" s="18">
        <f t="shared" si="7"/>
        <v>623642.49</v>
      </c>
    </row>
    <row r="32" spans="1:7" ht="13.2" x14ac:dyDescent="0.25">
      <c r="A32" s="50" t="s">
        <v>48</v>
      </c>
      <c r="B32" s="18">
        <v>0</v>
      </c>
      <c r="C32" s="18">
        <v>0</v>
      </c>
      <c r="D32" s="18">
        <f t="shared" si="8"/>
        <v>0</v>
      </c>
      <c r="E32" s="18">
        <v>0</v>
      </c>
      <c r="F32" s="18">
        <v>0</v>
      </c>
      <c r="G32" s="18">
        <f t="shared" si="7"/>
        <v>0</v>
      </c>
    </row>
    <row r="33" spans="1:7" ht="13.2" x14ac:dyDescent="0.25">
      <c r="A33" s="50" t="s">
        <v>30</v>
      </c>
      <c r="B33" s="18">
        <v>0</v>
      </c>
      <c r="C33" s="18">
        <v>0</v>
      </c>
      <c r="D33" s="18">
        <f t="shared" si="8"/>
        <v>0</v>
      </c>
      <c r="E33" s="18">
        <v>0</v>
      </c>
      <c r="F33" s="18">
        <v>0</v>
      </c>
      <c r="G33" s="18">
        <f t="shared" si="7"/>
        <v>0</v>
      </c>
    </row>
    <row r="34" spans="1:7" ht="13.2" x14ac:dyDescent="0.25">
      <c r="A34" s="50"/>
      <c r="B34" s="18"/>
      <c r="C34" s="18"/>
      <c r="D34" s="18"/>
      <c r="E34" s="18"/>
      <c r="F34" s="18"/>
      <c r="G34" s="18"/>
    </row>
    <row r="35" spans="1:7" ht="13.2" x14ac:dyDescent="0.25">
      <c r="A35" s="49" t="s">
        <v>31</v>
      </c>
      <c r="B35" s="45">
        <f t="shared" ref="B35:G35" si="9">SUM(B36:B39)</f>
        <v>0</v>
      </c>
      <c r="C35" s="45">
        <f t="shared" si="9"/>
        <v>0</v>
      </c>
      <c r="D35" s="45">
        <f t="shared" si="9"/>
        <v>0</v>
      </c>
      <c r="E35" s="45">
        <f t="shared" si="9"/>
        <v>0</v>
      </c>
      <c r="F35" s="45">
        <f t="shared" si="9"/>
        <v>0</v>
      </c>
      <c r="G35" s="45">
        <f t="shared" si="9"/>
        <v>0</v>
      </c>
    </row>
    <row r="36" spans="1:7" ht="13.2" x14ac:dyDescent="0.25">
      <c r="A36" s="50" t="s">
        <v>49</v>
      </c>
      <c r="B36" s="18">
        <v>0</v>
      </c>
      <c r="C36" s="18">
        <v>0</v>
      </c>
      <c r="D36" s="18">
        <f>B36+C36</f>
        <v>0</v>
      </c>
      <c r="E36" s="18">
        <v>0</v>
      </c>
      <c r="F36" s="18">
        <v>0</v>
      </c>
      <c r="G36" s="18">
        <f t="shared" ref="G36:G39" si="10">D36-E36</f>
        <v>0</v>
      </c>
    </row>
    <row r="37" spans="1:7" ht="11.25" customHeight="1" x14ac:dyDescent="0.25">
      <c r="A37" s="50" t="s">
        <v>24</v>
      </c>
      <c r="B37" s="18">
        <v>0</v>
      </c>
      <c r="C37" s="18">
        <v>0</v>
      </c>
      <c r="D37" s="18">
        <f t="shared" ref="D37:D39" si="11">B37+C37</f>
        <v>0</v>
      </c>
      <c r="E37" s="18">
        <v>0</v>
      </c>
      <c r="F37" s="18">
        <v>0</v>
      </c>
      <c r="G37" s="18">
        <f t="shared" si="10"/>
        <v>0</v>
      </c>
    </row>
    <row r="38" spans="1:7" ht="13.2" x14ac:dyDescent="0.25">
      <c r="A38" s="50" t="s">
        <v>32</v>
      </c>
      <c r="B38" s="18">
        <v>0</v>
      </c>
      <c r="C38" s="18">
        <v>0</v>
      </c>
      <c r="D38" s="18">
        <f t="shared" si="11"/>
        <v>0</v>
      </c>
      <c r="E38" s="18">
        <v>0</v>
      </c>
      <c r="F38" s="18">
        <v>0</v>
      </c>
      <c r="G38" s="18">
        <f t="shared" si="10"/>
        <v>0</v>
      </c>
    </row>
    <row r="39" spans="1:7" ht="13.2" x14ac:dyDescent="0.25">
      <c r="A39" s="50" t="s">
        <v>7</v>
      </c>
      <c r="B39" s="18">
        <v>0</v>
      </c>
      <c r="C39" s="18">
        <v>0</v>
      </c>
      <c r="D39" s="18">
        <f t="shared" si="11"/>
        <v>0</v>
      </c>
      <c r="E39" s="18">
        <v>0</v>
      </c>
      <c r="F39" s="18">
        <v>0</v>
      </c>
      <c r="G39" s="18">
        <f t="shared" si="10"/>
        <v>0</v>
      </c>
    </row>
    <row r="40" spans="1:7" ht="13.2" x14ac:dyDescent="0.25">
      <c r="A40" s="50"/>
      <c r="B40" s="18"/>
      <c r="C40" s="18"/>
      <c r="D40" s="18"/>
      <c r="E40" s="18"/>
      <c r="F40" s="18"/>
      <c r="G40" s="18"/>
    </row>
    <row r="41" spans="1:7" ht="13.2" x14ac:dyDescent="0.25">
      <c r="A41" s="34" t="s">
        <v>122</v>
      </c>
      <c r="B41" s="19">
        <f t="shared" ref="B41:G41" si="12">SUM(B35+B24+B15+B5)</f>
        <v>81627513.960000008</v>
      </c>
      <c r="C41" s="19">
        <f t="shared" si="12"/>
        <v>57152520.090000004</v>
      </c>
      <c r="D41" s="19">
        <f t="shared" si="12"/>
        <v>138780034.05000001</v>
      </c>
      <c r="E41" s="19">
        <f t="shared" si="12"/>
        <v>44686002.119999997</v>
      </c>
      <c r="F41" s="19">
        <f t="shared" si="12"/>
        <v>44686002.119999997</v>
      </c>
      <c r="G41" s="19">
        <f t="shared" si="12"/>
        <v>94094031.930000007</v>
      </c>
    </row>
    <row r="43" spans="1:7" x14ac:dyDescent="0.2">
      <c r="A43" s="1" t="s">
        <v>115</v>
      </c>
    </row>
    <row r="52" spans="1:7" ht="13.2" x14ac:dyDescent="0.25">
      <c r="A52" s="9" t="s">
        <v>150</v>
      </c>
      <c r="B52" s="9"/>
      <c r="C52"/>
      <c r="D52" s="9" t="s">
        <v>153</v>
      </c>
      <c r="E52" s="9"/>
      <c r="F52" s="9"/>
      <c r="G52" s="9"/>
    </row>
    <row r="53" spans="1:7" ht="13.2" x14ac:dyDescent="0.25">
      <c r="A53" s="9" t="s">
        <v>151</v>
      </c>
      <c r="B53" s="9"/>
      <c r="C53"/>
      <c r="D53" s="9" t="s">
        <v>152</v>
      </c>
      <c r="E53" s="9"/>
      <c r="F53" s="9"/>
      <c r="G53" s="9"/>
    </row>
  </sheetData>
  <sheetProtection formatCells="0" formatColumns="0" formatRows="0" autoFilter="0"/>
  <mergeCells count="7">
    <mergeCell ref="G2:G3"/>
    <mergeCell ref="A1:G1"/>
    <mergeCell ref="B2:F2"/>
    <mergeCell ref="A53:B53"/>
    <mergeCell ref="D53:G53"/>
    <mergeCell ref="A52:B52"/>
    <mergeCell ref="D52:G52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CA</vt:lpstr>
      <vt:lpstr>CTG</vt:lpstr>
      <vt:lpstr>COG</vt:lpstr>
      <vt:lpstr>CFG</vt:lpstr>
      <vt:lpstr>COG!Área_de_impresión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jorge garcia hernandez</cp:lastModifiedBy>
  <cp:lastPrinted>2026-07-26T18:22:06Z</cp:lastPrinted>
  <dcterms:created xsi:type="dcterms:W3CDTF">2014-02-10T03:37:14Z</dcterms:created>
  <dcterms:modified xsi:type="dcterms:W3CDTF">2026-07-26T18:22:14Z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