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ANA\1er trimestre 2026\"/>
    </mc:Choice>
  </mc:AlternateContent>
  <bookViews>
    <workbookView xWindow="-108" yWindow="-108" windowWidth="23256" windowHeight="12456" tabRatio="863" firstSheet="6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F56" i="59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<sst xmlns="http://schemas.openxmlformats.org/spreadsheetml/2006/main" count="854" uniqueCount="598">
  <si>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</si>
  <si>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</si>
  <si>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</si>
  <si>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</si>
  <si>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</si>
  <si>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</si>
  <si>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</si>
  <si>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</si>
  <si>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</si>
  <si>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</si>
  <si>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</si>
  <si>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</si>
  <si>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</si>
  <si>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</si>
  <si>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</si>
  <si>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</si>
  <si>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</si>
  <si>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</si>
  <si>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</si>
  <si>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</si>
  <si>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</si>
  <si>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</si>
  <si>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</si>
  <si>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</si>
  <si>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</si>
  <si>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</si>
  <si>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</si>
  <si>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</si>
  <si>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</si>
  <si>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</si>
  <si>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</si>
  <si>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</si>
  <si>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</si>
  <si>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</si>
  <si>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</si>
  <si>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</si>
  <si>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</si>
  <si>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</si>
  <si>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</si>
  <si>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</si>
  <si>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</si>
  <si>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</si>
  <si>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</si>
  <si>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</si>
  <si>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</si>
  <si>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</si>
  <si>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</si>
  <si>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</si>
  <si>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</si>
  <si>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</si>
  <si>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</si>
  <si>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</si>
  <si>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</si>
  <si>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</si>
  <si>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</si>
  <si>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</si>
  <si>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</si>
  <si>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</si>
  <si>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</si>
  <si>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</si>
  <si>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</si>
  <si>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</si>
  <si>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</si>
  <si>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</si>
  <si>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</si>
  <si>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</si>
  <si>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</si>
  <si>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</si>
  <si>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</si>
  <si>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</si>
  <si>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</si>
  <si>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</si>
  <si>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</si>
  <si>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</si>
  <si>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</si>
  <si>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</si>
  <si>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</si>
  <si>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</si>
  <si>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</si>
  <si>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</si>
  <si>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</si>
  <si>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</si>
  <si>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</si>
  <si>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</si>
  <si>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</si>
  <si>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</si>
  <si>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</si>
  <si>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</si>
  <si>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</si>
  <si>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</si>
  <si>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</si>
  <si>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</si>
  <si>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</si>
  <si>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</si>
  <si>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</si>
  <si>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</si>
  <si>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</si>
  <si>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</si>
  <si>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</si>
  <si>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</si>
  <si>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</si>
  <si>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</si>
  <si>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</si>
  <si>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</si>
  <si>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</si>
  <si>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</si>
  <si>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</si>
  <si>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</si>
  <si>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</si>
  <si>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</si>
  <si>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</si>
  <si>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</si>
  <si>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</si>
  <si>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</si>
  <si>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</si>
  <si>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</si>
  <si>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</si>
  <si>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</si>
  <si>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</si>
  <si>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</si>
  <si>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</si>
  <si>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</si>
  <si>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</si>
  <si>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</si>
  <si>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</si>
  <si>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</si>
  <si>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</si>
  <si>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</si>
  <si>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</si>
  <si>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</si>
  <si>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</si>
  <si>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</si>
  <si>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</si>
  <si>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</si>
  <si>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</si>
  <si>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</si>
  <si>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</si>
  <si>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</si>
  <si>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</si>
  <si>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</si>
  <si>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</si>
  <si>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</si>
  <si>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</si>
  <si>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</si>
  <si>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</si>
  <si>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</si>
  <si>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</si>
  <si>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</si>
  <si>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</si>
  <si>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</si>
  <si>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</si>
  <si>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</si>
  <si>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</si>
  <si>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</si>
  <si>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</si>
  <si>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</si>
  <si>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</si>
  <si>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</si>
  <si>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</si>
  <si>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</si>
  <si>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</si>
  <si>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</si>
  <si>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</si>
  <si>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</si>
  <si>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</si>
  <si>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</si>
  <si>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</si>
  <si>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</si>
  <si>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</si>
  <si>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</si>
  <si>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</si>
  <si>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</si>
  <si>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</si>
  <si>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</si>
  <si>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</si>
  <si>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</si>
  <si>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</si>
  <si>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</si>
  <si>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</si>
  <si>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</si>
  <si>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</si>
  <si>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</si>
  <si>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</si>
  <si>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</si>
  <si>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</si>
  <si>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</si>
  <si>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</si>
  <si>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</si>
  <si>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</si>
  <si>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</si>
  <si>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</si>
  <si>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</si>
  <si>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</si>
  <si>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</si>
  <si>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</si>
  <si>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</si>
  <si>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</si>
  <si>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</si>
  <si>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</si>
  <si>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</si>
  <si>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</si>
  <si>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</si>
  <si>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</si>
  <si>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</si>
  <si>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</si>
  <si>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</si>
  <si>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</si>
  <si>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</si>
  <si>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</si>
  <si>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</si>
  <si>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</si>
  <si>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</si>
  <si>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</si>
  <si>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</si>
  <si>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</si>
  <si>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</si>
  <si>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</si>
  <si>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</si>
  <si>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</si>
  <si>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</si>
  <si>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</si>
  <si>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</si>
  <si>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</si>
  <si>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</si>
  <si>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</si>
  <si>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</si>
  <si>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</si>
  <si>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</si>
  <si>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</si>
  <si>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</si>
  <si>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</si>
  <si>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</si>
  <si>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</si>
  <si>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</si>
  <si>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</si>
  <si>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</si>
  <si>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</si>
  <si>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</si>
  <si>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</si>
  <si>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</si>
  <si>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</si>
  <si>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</si>
  <si>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</si>
  <si>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</si>
  <si>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</si>
  <si>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</si>
  <si>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</si>
  <si>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</si>
  <si>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</si>
  <si>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</si>
  <si>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</si>
  <si>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</si>
  <si>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</si>
  <si>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</si>
  <si>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</si>
  <si>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</si>
  <si>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</si>
  <si>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</si>
  <si>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</si>
  <si>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</si>
  <si>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</si>
  <si>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</si>
  <si>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</si>
  <si>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</si>
  <si>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</si>
  <si>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</si>
  <si>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</si>
  <si>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</si>
  <si>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</si>
  <si>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</si>
  <si>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</si>
  <si>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</si>
  <si>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</si>
  <si>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</si>
  <si>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</si>
  <si>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</si>
  <si>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</si>
  <si>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</si>
  <si>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</si>
  <si>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</si>
  <si>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</si>
  <si>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</si>
  <si>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</si>
  <si>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</si>
  <si>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</si>
  <si>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</si>
  <si>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</si>
  <si>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</si>
  <si>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</si>
  <si>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</si>
  <si>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</si>
  <si>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</si>
  <si>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</si>
  <si>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</si>
  <si>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</si>
  <si>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</si>
  <si>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</si>
  <si>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</si>
  <si>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</si>
  <si>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</si>
  <si>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</si>
  <si>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</si>
  <si>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</si>
  <si>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</si>
  <si>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</si>
  <si>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</si>
  <si>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</si>
  <si>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</si>
  <si>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</si>
  <si>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</si>
  <si>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</si>
  <si>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</si>
  <si>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</si>
  <si>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</si>
  <si>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</si>
  <si>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</si>
  <si>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</si>
  <si>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</si>
  <si>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</si>
  <si>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</si>
  <si>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</si>
  <si>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</si>
  <si>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</si>
  <si>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</si>
  <si>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</si>
  <si>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</si>
  <si>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</si>
  <si>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</si>
  <si>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</si>
  <si>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</si>
  <si>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</si>
  <si>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</si>
  <si>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</si>
  <si>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</si>
  <si>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</si>
  <si>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</si>
  <si>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</si>
  <si>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</si>
  <si>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</si>
  <si>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</si>
  <si>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</si>
  <si>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</si>
  <si>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</si>
  <si>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</si>
  <si>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</si>
  <si>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</si>
  <si>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</si>
  <si>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</si>
  <si>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</si>
  <si>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</si>
  <si>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</si>
  <si>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</si>
  <si>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</si>
  <si>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</si>
  <si>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</si>
  <si>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</si>
  <si>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</si>
  <si>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</si>
  <si>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</si>
  <si>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</si>
  <si>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</si>
  <si>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</si>
  <si>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</si>
  <si>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</si>
  <si>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</si>
  <si>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</si>
  <si>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</si>
  <si>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</si>
  <si>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</si>
  <si>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</si>
  <si>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</si>
  <si>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</si>
  <si>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</si>
  <si>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</si>
  <si>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</si>
  <si>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</si>
  <si>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</si>
  <si>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</si>
  <si>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</si>
  <si>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</si>
  <si>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</si>
  <si>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</si>
  <si>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</si>
  <si>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</si>
  <si>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</si>
  <si>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</si>
  <si>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</si>
  <si>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</si>
  <si>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</si>
  <si>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</si>
  <si>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</si>
  <si>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</si>
  <si>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</si>
  <si>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</si>
  <si>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</si>
  <si>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</si>
  <si>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</si>
  <si>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</si>
  <si>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</si>
  <si>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</si>
  <si>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</si>
  <si>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</si>
  <si>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</si>
  <si>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</si>
  <si>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</si>
  <si>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</si>
  <si>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</si>
  <si>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</si>
  <si>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</si>
  <si>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</si>
  <si>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</si>
  <si>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</si>
  <si>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</si>
  <si>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</si>
  <si>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</si>
  <si>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</si>
  <si>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</si>
  <si>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</si>
  <si>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</si>
  <si>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</si>
  <si>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</si>
  <si>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</si>
  <si>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</si>
  <si>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</si>
  <si>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</si>
  <si>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</si>
  <si>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</si>
  <si>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</si>
  <si>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</si>
  <si>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</si>
  <si>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</si>
  <si>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</si>
  <si>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</si>
  <si>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</si>
  <si>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</si>
  <si>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</si>
  <si>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</si>
  <si>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</si>
  <si>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</si>
  <si>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</si>
  <si>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</si>
  <si>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</si>
  <si>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</si>
  <si>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</si>
  <si>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</si>
  <si>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</si>
  <si>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</si>
  <si>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</si>
  <si>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</si>
  <si>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</si>
  <si>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</si>
  <si>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</si>
  <si>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</si>
  <si>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</si>
  <si>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</si>
  <si>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</si>
  <si>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</si>
  <si>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</si>
  <si>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</si>
  <si>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</si>
  <si>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</si>
  <si>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</si>
  <si>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</si>
  <si>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</si>
  <si>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</si>
  <si>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</si>
  <si>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</si>
  <si>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</si>
  <si>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</si>
  <si>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</si>
  <si>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</si>
  <si>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</si>
  <si>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</si>
  <si>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</si>
  <si>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</si>
  <si>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</si>
  <si>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</si>
  <si>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</si>
  <si>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</si>
  <si>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</si>
  <si>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</si>
  <si>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</si>
  <si>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</si>
  <si>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</si>
  <si>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</si>
  <si>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</si>
  <si>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</si>
  <si>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</si>
  <si>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</si>
  <si>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</si>
  <si>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</si>
  <si>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</si>
  <si>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</si>
  <si>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</si>
  <si>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</si>
  <si>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</si>
  <si>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</si>
  <si>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</si>
  <si>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</si>
  <si>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</si>
  <si>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</si>
  <si>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</si>
  <si>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</si>
  <si>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</si>
  <si>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</si>
  <si>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</si>
  <si>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</si>
  <si>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</si>
  <si>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</si>
  <si>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</si>
  <si>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</si>
  <si>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</si>
  <si>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</si>
  <si>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</si>
  <si>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</si>
  <si>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</si>
  <si>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</si>
  <si>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</si>
  <si>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</si>
  <si>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</si>
  <si>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</si>
  <si>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</si>
  <si>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</si>
  <si>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</si>
  <si>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</si>
  <si>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</si>
  <si>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</si>
  <si>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</si>
  <si>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</si>
  <si>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</si>
  <si>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</si>
  <si>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</si>
  <si>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</si>
  <si>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</si>
  <si>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</si>
  <si>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</si>
  <si>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</si>
  <si>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</si>
  <si>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</si>
  <si>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</si>
  <si>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</si>
  <si>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</si>
  <si>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</si>
  <si>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</si>
  <si>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</si>
  <si>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</si>
  <si>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</si>
  <si>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</si>
  <si>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</si>
  <si>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</si>
  <si>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</si>
  <si>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</si>
  <si>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</si>
  <si>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</si>
  <si>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</si>
  <si>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</si>
  <si>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</si>
  <si>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</si>
  <si>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</si>
  <si>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</si>
  <si>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</si>
  <si>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</si>
  <si>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</si>
  <si>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</si>
  <si>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</si>
  <si>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</si>
  <si>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</si>
  <si>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</si>
  <si>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</si>
  <si>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</si>
  <si>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</si>
  <si>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</si>
  <si>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</si>
  <si>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</si>
  <si>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</si>
  <si>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</si>
  <si>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</si>
  <si>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</si>
  <si>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</si>
  <si>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</si>
  <si>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</si>
  <si>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</si>
  <si>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</si>
  <si>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</si>
  <si>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</si>
  <si>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</si>
  <si>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</si>
  <si>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</si>
  <si>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</si>
  <si>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</si>
  <si>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</si>
  <si>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</si>
  <si>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</si>
  <si>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</si>
  <si>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</si>
  <si>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</si>
  <si>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para el Desarrollo Integral de la Familia del Municipio de Atarjea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</si>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</sst>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1" t="s">
        <v>596</v>
      </c>
      <c r="B1" s="162"/>
      <c r="C1" s="104" t="s">
        <v>495</v>
      </c>
      <c r="D1" s="105">
        <v>2026</v>
      </c>
    </row>
    <row r="2" spans="1:4" ht="16.2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2" customHeight="1" x14ac:dyDescent="0.2">
      <c r="A3" s="165" t="s">
        <v>597</v>
      </c>
      <c r="B3" s="166"/>
      <c r="C3" s="10" t="s">
        <v>497</v>
      </c>
      <c r="D3" s="107">
        <v>1</v>
      </c>
    </row>
    <row r="4" spans="1:4" ht="16.2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550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95" sqref="E95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64" t="s">
        <v>596</v>
      </c>
      <c r="B1" s="164"/>
      <c r="C1" s="164"/>
      <c r="D1" s="10" t="s">
        <v>498</v>
      </c>
      <c r="E1" s="18">
        <v>2026</v>
      </c>
    </row>
    <row r="2" spans="1:5" s="11" customFormat="1" ht="18.899999999999999" customHeight="1" x14ac:dyDescent="0.3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899999999999999" customHeight="1" x14ac:dyDescent="0.3">
      <c r="A3" s="164" t="s">
        <v>597</v>
      </c>
      <c r="B3" s="164"/>
      <c r="C3" s="164"/>
      <c r="D3" s="10" t="s">
        <v>500</v>
      </c>
      <c r="E3" s="18">
        <v>1</v>
      </c>
    </row>
    <row r="4" spans="1:5" s="11" customFormat="1" ht="18.899999999999999" customHeight="1" x14ac:dyDescent="0.3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590</v>
      </c>
    </row>
    <row r="9" spans="1:5" x14ac:dyDescent="0.2">
      <c r="A9" s="109">
        <v>4000</v>
      </c>
      <c r="B9" s="108" t="s">
        <v>550</v>
      </c>
      <c r="C9" s="140">
        <f>SUM(C10+C57+C69)</f>
        <v>990559.5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30559.5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0.399999999999999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0.399999999999999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0.399999999999999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0.399999999999999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0.399999999999999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30559.5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0.399999999999999" x14ac:dyDescent="0.2">
      <c r="A51" s="40">
        <v>4173</v>
      </c>
      <c r="B51" s="42" t="s">
        <v>419</v>
      </c>
      <c r="C51" s="141">
        <v>30559.5</v>
      </c>
      <c r="D51" s="78"/>
      <c r="E51" s="39"/>
    </row>
    <row r="52" spans="1:5" ht="20.399999999999999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0.399999999999999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0.399999999999999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0.399999999999999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0.6" x14ac:dyDescent="0.2">
      <c r="A57" s="109">
        <v>4200</v>
      </c>
      <c r="B57" s="110" t="s">
        <v>425</v>
      </c>
      <c r="C57" s="140">
        <f>+C58+C64</f>
        <v>960000</v>
      </c>
      <c r="D57" s="78"/>
      <c r="E57" s="39"/>
    </row>
    <row r="58" spans="1:5" ht="20.399999999999999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960000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960000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590</v>
      </c>
    </row>
    <row r="94" spans="1:5" x14ac:dyDescent="0.2">
      <c r="A94" s="111">
        <v>5000</v>
      </c>
      <c r="B94" s="108" t="s">
        <v>277</v>
      </c>
      <c r="C94" s="140">
        <f>C95+C123+C156+C166+C181+C210</f>
        <v>742592.36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640614.78</v>
      </c>
      <c r="D95" s="112">
        <f>C95/$C$94</f>
        <v>0.8626735400294181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555670.28</v>
      </c>
      <c r="D96" s="112">
        <f t="shared" ref="D96:D159" si="0">C96/$C$94</f>
        <v>0.74828440195641122</v>
      </c>
      <c r="E96" s="41"/>
    </row>
    <row r="97" spans="1:5" x14ac:dyDescent="0.2">
      <c r="A97" s="43">
        <v>5111</v>
      </c>
      <c r="B97" s="41" t="s">
        <v>280</v>
      </c>
      <c r="C97" s="141">
        <v>555670.28</v>
      </c>
      <c r="D97" s="44">
        <f t="shared" si="0"/>
        <v>0.74828440195641122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283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1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50802.99</v>
      </c>
      <c r="D103" s="112">
        <f t="shared" si="0"/>
        <v>6.8413025418144618E-2</v>
      </c>
      <c r="E103" s="41"/>
    </row>
    <row r="104" spans="1:5" x14ac:dyDescent="0.2">
      <c r="A104" s="43">
        <v>5121</v>
      </c>
      <c r="B104" s="41" t="s">
        <v>287</v>
      </c>
      <c r="C104" s="141">
        <v>29730.51</v>
      </c>
      <c r="D104" s="44">
        <f t="shared" si="0"/>
        <v>4.0036110794352903E-2</v>
      </c>
      <c r="E104" s="41"/>
    </row>
    <row r="105" spans="1:5" x14ac:dyDescent="0.2">
      <c r="A105" s="43">
        <v>5122</v>
      </c>
      <c r="B105" s="41" t="s">
        <v>288</v>
      </c>
      <c r="C105" s="141">
        <v>1052</v>
      </c>
      <c r="D105" s="44">
        <f t="shared" si="0"/>
        <v>1.4166587978362718E-3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20</v>
      </c>
      <c r="D107" s="44">
        <f t="shared" si="0"/>
        <v>2.6932676764948134E-5</v>
      </c>
      <c r="E107" s="41"/>
    </row>
    <row r="108" spans="1:5" x14ac:dyDescent="0.2">
      <c r="A108" s="43">
        <v>5125</v>
      </c>
      <c r="B108" s="41" t="s">
        <v>291</v>
      </c>
      <c r="C108" s="141">
        <v>662</v>
      </c>
      <c r="D108" s="44">
        <f t="shared" si="0"/>
        <v>8.9147160091978324E-4</v>
      </c>
      <c r="E108" s="41"/>
    </row>
    <row r="109" spans="1:5" x14ac:dyDescent="0.2">
      <c r="A109" s="43">
        <v>5126</v>
      </c>
      <c r="B109" s="41" t="s">
        <v>292</v>
      </c>
      <c r="C109" s="141">
        <v>15802.6</v>
      </c>
      <c r="D109" s="44">
        <f t="shared" si="0"/>
        <v>2.128031589228847E-2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3535.88</v>
      </c>
      <c r="D112" s="44">
        <f t="shared" si="0"/>
        <v>4.7615356559822406E-3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34141.51</v>
      </c>
      <c r="D113" s="112">
        <f t="shared" si="0"/>
        <v>4.597611265486222E-2</v>
      </c>
      <c r="E113" s="41"/>
    </row>
    <row r="114" spans="1:5" x14ac:dyDescent="0.2">
      <c r="A114" s="43">
        <v>5131</v>
      </c>
      <c r="B114" s="41" t="s">
        <v>297</v>
      </c>
      <c r="C114" s="141">
        <v>3872.53</v>
      </c>
      <c r="D114" s="44">
        <f t="shared" si="0"/>
        <v>5.2148799376282298E-3</v>
      </c>
      <c r="E114" s="41"/>
    </row>
    <row r="115" spans="1:5" x14ac:dyDescent="0.2">
      <c r="A115" s="43">
        <v>5132</v>
      </c>
      <c r="B115" s="41" t="s">
        <v>298</v>
      </c>
      <c r="C115" s="141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1">
        <v>1194.8</v>
      </c>
      <c r="D117" s="44">
        <f t="shared" si="0"/>
        <v>1.6089581099380016E-3</v>
      </c>
      <c r="E117" s="41"/>
    </row>
    <row r="118" spans="1:5" x14ac:dyDescent="0.2">
      <c r="A118" s="43">
        <v>5135</v>
      </c>
      <c r="B118" s="41" t="s">
        <v>301</v>
      </c>
      <c r="C118" s="141">
        <v>1846.14</v>
      </c>
      <c r="D118" s="44">
        <f t="shared" si="0"/>
        <v>2.4860745941420676E-3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23076.04</v>
      </c>
      <c r="D120" s="44">
        <f t="shared" si="0"/>
        <v>3.1074976316750689E-2</v>
      </c>
      <c r="E120" s="41"/>
    </row>
    <row r="121" spans="1:5" x14ac:dyDescent="0.2">
      <c r="A121" s="43">
        <v>5138</v>
      </c>
      <c r="B121" s="41" t="s">
        <v>304</v>
      </c>
      <c r="C121" s="141">
        <v>4152</v>
      </c>
      <c r="D121" s="44">
        <f t="shared" si="0"/>
        <v>5.591223696403233E-3</v>
      </c>
      <c r="E121" s="41"/>
    </row>
    <row r="122" spans="1:5" x14ac:dyDescent="0.2">
      <c r="A122" s="43">
        <v>5139</v>
      </c>
      <c r="B122" s="41" t="s">
        <v>305</v>
      </c>
      <c r="C122" s="141">
        <v>0</v>
      </c>
      <c r="D122" s="44">
        <f t="shared" si="0"/>
        <v>0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79147.7</v>
      </c>
      <c r="D123" s="112">
        <f t="shared" si="0"/>
        <v>0.10658297103945427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79147.7</v>
      </c>
      <c r="D133" s="112">
        <f t="shared" si="0"/>
        <v>0.10658297103945427</v>
      </c>
      <c r="E133" s="41"/>
    </row>
    <row r="134" spans="1:5" x14ac:dyDescent="0.2">
      <c r="A134" s="43">
        <v>5241</v>
      </c>
      <c r="B134" s="41" t="s">
        <v>315</v>
      </c>
      <c r="C134" s="141">
        <v>79147.7</v>
      </c>
      <c r="D134" s="44">
        <f t="shared" si="0"/>
        <v>0.10658297103945427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22829.88</v>
      </c>
      <c r="D181" s="112">
        <f t="shared" si="1"/>
        <v>3.0743488931127706E-2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22829.88</v>
      </c>
      <c r="D182" s="112">
        <f t="shared" si="1"/>
        <v>3.0743488931127706E-2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22075.88</v>
      </c>
      <c r="D187" s="44">
        <f t="shared" si="1"/>
        <v>2.9728127017089163E-2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754</v>
      </c>
      <c r="D189" s="44">
        <f t="shared" si="1"/>
        <v>1.0153619140385447E-3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33" zoomScale="60" zoomScaleNormal="100" workbookViewId="0">
      <selection activeCell="E168" sqref="E168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2026</v>
      </c>
    </row>
    <row r="2" spans="1:8" s="11" customFormat="1" ht="18.899999999999999" customHeight="1" x14ac:dyDescent="0.3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899999999999999" customHeight="1" x14ac:dyDescent="0.3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1</v>
      </c>
    </row>
    <row r="4" spans="1:8" s="11" customFormat="1" ht="18.899999999999999" customHeight="1" x14ac:dyDescent="0.3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551713.09</v>
      </c>
      <c r="D15" s="143">
        <v>551713.09</v>
      </c>
      <c r="E15" s="143">
        <v>548058.21</v>
      </c>
      <c r="F15" s="143">
        <v>542076.44999999995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14856</v>
      </c>
      <c r="D16" s="143">
        <v>14856</v>
      </c>
      <c r="E16" s="143">
        <v>14856</v>
      </c>
      <c r="F16" s="143">
        <v>14856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-4470</v>
      </c>
      <c r="D20" s="143">
        <v>-4470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50000</v>
      </c>
      <c r="D21" s="143">
        <v>50000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1790.04</v>
      </c>
      <c r="D23" s="143">
        <v>1790.04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554</v>
      </c>
      <c r="G55" s="15" t="s">
        <v>555</v>
      </c>
      <c r="H55" s="15" t="s">
        <v>100</v>
      </c>
      <c r="I55" s="15" t="s">
        <v>556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0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1308104.6499999999</v>
      </c>
      <c r="D64" s="143">
        <f t="shared" ref="D64:E64" si="0">SUM(D65:D72)</f>
        <v>22075.88</v>
      </c>
      <c r="E64" s="143">
        <f t="shared" si="0"/>
        <v>999606.1399999999</v>
      </c>
    </row>
    <row r="65" spans="1:9" x14ac:dyDescent="0.2">
      <c r="A65" s="16">
        <v>1241</v>
      </c>
      <c r="B65" s="14" t="s">
        <v>158</v>
      </c>
      <c r="C65" s="143">
        <v>377263.12</v>
      </c>
      <c r="D65" s="143">
        <v>2781.48</v>
      </c>
      <c r="E65" s="143">
        <v>315085.18</v>
      </c>
    </row>
    <row r="66" spans="1:9" x14ac:dyDescent="0.2">
      <c r="A66" s="16">
        <v>1242</v>
      </c>
      <c r="B66" s="14" t="s">
        <v>159</v>
      </c>
      <c r="C66" s="143">
        <v>60939.65</v>
      </c>
      <c r="D66" s="143">
        <v>1000.75</v>
      </c>
      <c r="E66" s="143">
        <v>32970.879999999997</v>
      </c>
    </row>
    <row r="67" spans="1:9" x14ac:dyDescent="0.2">
      <c r="A67" s="16">
        <v>1243</v>
      </c>
      <c r="B67" s="14" t="s">
        <v>160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161</v>
      </c>
      <c r="C68" s="143">
        <v>854656</v>
      </c>
      <c r="D68" s="143">
        <v>17912.5</v>
      </c>
      <c r="E68" s="143">
        <v>645676.82999999996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15245.88</v>
      </c>
      <c r="D70" s="143">
        <v>381.15</v>
      </c>
      <c r="E70" s="143">
        <v>5873.25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557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30160</v>
      </c>
      <c r="D76" s="143">
        <f>SUM(D77:D81)</f>
        <v>754</v>
      </c>
      <c r="E76" s="143">
        <f>SUM(E77:E81)</f>
        <v>25636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30160</v>
      </c>
      <c r="D77" s="143">
        <v>754</v>
      </c>
      <c r="E77" s="143">
        <v>25636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577</v>
      </c>
    </row>
    <row r="110" spans="1:8" x14ac:dyDescent="0.2">
      <c r="A110" s="16">
        <v>2110</v>
      </c>
      <c r="B110" s="14" t="s">
        <v>189</v>
      </c>
      <c r="C110" s="143">
        <f>SUM(C111:C119)</f>
        <v>916431.97</v>
      </c>
      <c r="D110" s="143">
        <f>SUM(D111:D119)</f>
        <v>916431.97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175.66</v>
      </c>
      <c r="D111" s="143">
        <f>C111</f>
        <v>175.66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63517.81</v>
      </c>
      <c r="D112" s="143">
        <f t="shared" ref="D112:D119" si="1">C112</f>
        <v>63517.81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27978</v>
      </c>
      <c r="D115" s="143">
        <f t="shared" si="1"/>
        <v>27978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824648.19</v>
      </c>
      <c r="D117" s="143">
        <f t="shared" si="1"/>
        <v>824648.19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112.31</v>
      </c>
      <c r="D119" s="143">
        <f t="shared" si="1"/>
        <v>112.31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43">
        <v>0</v>
      </c>
    </row>
    <row r="146" spans="1:5" x14ac:dyDescent="0.2">
      <c r="A146" s="16">
        <v>2152</v>
      </c>
      <c r="B146" s="14" t="s">
        <v>562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563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564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565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566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567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568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569</v>
      </c>
      <c r="C160" s="145">
        <v>0</v>
      </c>
      <c r="D160" s="117"/>
    </row>
    <row r="161" spans="1:5" x14ac:dyDescent="0.2">
      <c r="A161" s="116">
        <v>2262</v>
      </c>
      <c r="B161" s="117" t="s">
        <v>570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571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572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573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574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575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576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1" workbookViewId="0">
      <selection activeCell="E16" sqref="E16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72" t="s">
        <v>596</v>
      </c>
      <c r="B1" s="172"/>
      <c r="C1" s="172"/>
      <c r="D1" s="20" t="s">
        <v>498</v>
      </c>
      <c r="E1" s="21">
        <v>2026</v>
      </c>
    </row>
    <row r="2" spans="1:5" ht="18.899999999999999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899999999999999" customHeight="1" x14ac:dyDescent="0.2">
      <c r="A3" s="172" t="s">
        <v>597</v>
      </c>
      <c r="B3" s="172"/>
      <c r="C3" s="172"/>
      <c r="D3" s="20" t="s">
        <v>500</v>
      </c>
      <c r="E3" s="21">
        <v>1</v>
      </c>
    </row>
    <row r="4" spans="1:5" ht="18.899999999999999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247967.14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3247239.95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594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B49" sqref="B49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72" t="s">
        <v>596</v>
      </c>
      <c r="B1" s="172"/>
      <c r="C1" s="172"/>
      <c r="D1" s="20" t="s">
        <v>498</v>
      </c>
      <c r="E1" s="21">
        <v>2026</v>
      </c>
    </row>
    <row r="2" spans="1:5" s="28" customFormat="1" ht="18.899999999999999" customHeight="1" x14ac:dyDescent="0.3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899999999999999" customHeight="1" x14ac:dyDescent="0.3">
      <c r="A3" s="172" t="s">
        <v>597</v>
      </c>
      <c r="B3" s="172"/>
      <c r="C3" s="172"/>
      <c r="D3" s="20" t="s">
        <v>500</v>
      </c>
      <c r="E3" s="21">
        <v>1</v>
      </c>
    </row>
    <row r="4" spans="1:5" s="28" customFormat="1" ht="18.899999999999999" customHeight="1" x14ac:dyDescent="0.3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3484727.42</v>
      </c>
      <c r="D10" s="146">
        <v>3260302.77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3484727.42</v>
      </c>
      <c r="D16" s="147">
        <f>SUM(D9:D15)</f>
        <v>3260302.77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21000</v>
      </c>
      <c r="D29" s="147">
        <f>SUM(D30:D37)</f>
        <v>307583</v>
      </c>
    </row>
    <row r="30" spans="1:5" x14ac:dyDescent="0.2">
      <c r="A30" s="26">
        <v>1241</v>
      </c>
      <c r="B30" s="22" t="s">
        <v>158</v>
      </c>
      <c r="C30" s="146">
        <v>21000</v>
      </c>
      <c r="D30" s="146">
        <v>0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20983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286600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21000</v>
      </c>
      <c r="D44" s="147">
        <f>D21+D29+D38</f>
        <v>307583</v>
      </c>
    </row>
    <row r="46" spans="1:5" x14ac:dyDescent="0.2">
      <c r="A46" s="24" t="s">
        <v>585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595</v>
      </c>
      <c r="C48" s="147">
        <v>247967.14</v>
      </c>
      <c r="D48" s="147">
        <v>152072.97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22829.88</v>
      </c>
      <c r="D49" s="147">
        <f>D54+D66+D94+D97+D50</f>
        <v>78003.929999999993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538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22829.88</v>
      </c>
      <c r="D66" s="147">
        <f>D67+D76+D79+D85</f>
        <v>78003.929999999993</v>
      </c>
    </row>
    <row r="67" spans="1:4" x14ac:dyDescent="0.2">
      <c r="A67" s="26">
        <v>5510</v>
      </c>
      <c r="B67" s="22" t="s">
        <v>358</v>
      </c>
      <c r="C67" s="146">
        <f>SUM(C68:C75)</f>
        <v>22829.88</v>
      </c>
      <c r="D67" s="146">
        <f>SUM(D68:D75)</f>
        <v>78003.929999999993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22075.88</v>
      </c>
      <c r="D72" s="146">
        <v>74987.929999999993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754</v>
      </c>
      <c r="D74" s="146">
        <v>3016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521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522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523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524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525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526</v>
      </c>
      <c r="C102" s="146">
        <v>0</v>
      </c>
      <c r="D102" s="146">
        <v>0</v>
      </c>
    </row>
    <row r="103" spans="1:4" x14ac:dyDescent="0.2">
      <c r="A103" s="98"/>
      <c r="B103" s="102" t="s">
        <v>539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540</v>
      </c>
      <c r="C105" s="154">
        <v>0</v>
      </c>
      <c r="D105" s="154">
        <v>0</v>
      </c>
    </row>
    <row r="106" spans="1:4" x14ac:dyDescent="0.2">
      <c r="A106" s="98"/>
      <c r="B106" s="102" t="s">
        <v>541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589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527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528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529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530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531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532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533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534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535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536</v>
      </c>
      <c r="C138" s="146">
        <v>0</v>
      </c>
      <c r="D138" s="146">
        <v>0</v>
      </c>
    </row>
    <row r="139" spans="1:4" x14ac:dyDescent="0.2">
      <c r="A139" s="26"/>
      <c r="B139" s="87" t="s">
        <v>537</v>
      </c>
      <c r="C139" s="147">
        <f>C48+C49-C103-C106</f>
        <v>270797.02</v>
      </c>
      <c r="D139" s="147">
        <f>D48+D49-D103-D106</f>
        <v>230076.9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3" t="s">
        <v>596</v>
      </c>
      <c r="B1" s="174"/>
      <c r="C1" s="175"/>
    </row>
    <row r="2" spans="1:3" s="29" customFormat="1" ht="18" customHeight="1" x14ac:dyDescent="0.3">
      <c r="A2" s="176" t="s">
        <v>506</v>
      </c>
      <c r="B2" s="177"/>
      <c r="C2" s="178"/>
    </row>
    <row r="3" spans="1:3" s="29" customFormat="1" ht="18" customHeight="1" x14ac:dyDescent="0.3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2026</v>
      </c>
    </row>
    <row r="6" spans="1:3" x14ac:dyDescent="0.2">
      <c r="A6" s="45" t="s">
        <v>435</v>
      </c>
      <c r="B6" s="45"/>
      <c r="C6" s="88">
        <v>990559.5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88">
        <f>C6+C8-C16</f>
        <v>990559.5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4" t="s">
        <v>596</v>
      </c>
      <c r="B1" s="185"/>
      <c r="C1" s="186"/>
    </row>
    <row r="2" spans="1:3" s="32" customFormat="1" ht="18.899999999999999" customHeight="1" x14ac:dyDescent="0.3">
      <c r="A2" s="187" t="s">
        <v>508</v>
      </c>
      <c r="B2" s="188"/>
      <c r="C2" s="189"/>
    </row>
    <row r="3" spans="1:3" s="32" customFormat="1" ht="18.899999999999999" customHeight="1" x14ac:dyDescent="0.3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2" customHeight="1" x14ac:dyDescent="0.2">
      <c r="A5" s="190" t="s">
        <v>406</v>
      </c>
      <c r="B5" s="191"/>
      <c r="C5" s="129">
        <v>2026</v>
      </c>
    </row>
    <row r="6" spans="1:3" x14ac:dyDescent="0.2">
      <c r="A6" s="70" t="s">
        <v>448</v>
      </c>
      <c r="B6" s="45"/>
      <c r="C6" s="92">
        <v>740762.48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21000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21000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22829.88</v>
      </c>
    </row>
    <row r="32" spans="1:3" x14ac:dyDescent="0.2">
      <c r="A32" s="76" t="s">
        <v>470</v>
      </c>
      <c r="B32" s="63" t="s">
        <v>358</v>
      </c>
      <c r="C32" s="93">
        <v>22829.88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544</v>
      </c>
      <c r="B37" s="63" t="s">
        <v>592</v>
      </c>
      <c r="C37" s="93">
        <v>0</v>
      </c>
    </row>
    <row r="38" spans="1:3" x14ac:dyDescent="0.2">
      <c r="A38" s="76" t="s">
        <v>545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88">
        <f>C6-C8+C31</f>
        <v>742592.36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78" workbookViewId="0">
      <selection activeCell="B24" sqref="B24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2026</v>
      </c>
    </row>
    <row r="2" spans="1:10" ht="18.899999999999999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899999999999999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546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3840000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-2933722.5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84282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-990559.5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547</v>
      </c>
      <c r="C48" s="192"/>
    </row>
    <row r="49" spans="1:3" x14ac:dyDescent="0.2">
      <c r="B49" s="131" t="s">
        <v>406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-3840000</v>
      </c>
    </row>
    <row r="51" spans="1:3" x14ac:dyDescent="0.2">
      <c r="A51" s="22">
        <v>8220</v>
      </c>
      <c r="B51" s="103" t="s">
        <v>46</v>
      </c>
      <c r="C51" s="160">
        <v>3177396.52</v>
      </c>
    </row>
    <row r="52" spans="1:3" x14ac:dyDescent="0.2">
      <c r="A52" s="22">
        <v>8230</v>
      </c>
      <c r="B52" s="103" t="s">
        <v>593</v>
      </c>
      <c r="C52" s="160">
        <v>-2506385.9900000002</v>
      </c>
    </row>
    <row r="53" spans="1:3" x14ac:dyDescent="0.2">
      <c r="A53" s="22">
        <v>8240</v>
      </c>
      <c r="B53" s="103" t="s">
        <v>45</v>
      </c>
      <c r="C53" s="160">
        <v>2428226.9900000002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740762.48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Atarjea</cp:lastModifiedBy>
  <cp:lastPrinted>2019-02-13T21:19:08Z</cp:lastPrinted>
  <dcterms:created xsi:type="dcterms:W3CDTF">2012-12-11T20:36:24Z</dcterms:created>
  <dcterms:modified xsi:type="dcterms:W3CDTF">2026-04-28T20:17:36Z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