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 tabRatio="863" activeTab="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ACT!$1:$6</definedName>
  </definedNames>
  <calcPr calcId="152511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<sst xmlns="http://schemas.openxmlformats.org/spreadsheetml/2006/main" count="858" uniqueCount="602">
  <si>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</si>
  <si>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</si>
  <si>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</si>
  <si>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</si>
  <si>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</si>
  <si>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</si>
  <si>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</si>
  <si>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</si>
  <si>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</si>
  <si>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</si>
  <si>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</si>
  <si>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</si>
  <si>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</si>
  <si>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</si>
  <si>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</si>
  <si>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</si>
  <si>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</si>
  <si>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</si>
  <si>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</si>
  <si>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</si>
  <si>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</si>
  <si>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</si>
  <si>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</si>
  <si>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</si>
  <si>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</si>
  <si>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</si>
  <si>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</si>
  <si>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</si>
  <si>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</si>
  <si>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</si>
  <si>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</si>
  <si>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</si>
  <si>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</si>
  <si>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</si>
  <si>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</si>
  <si>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</si>
  <si>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</si>
  <si>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</si>
  <si>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</si>
  <si>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</si>
  <si>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</si>
  <si>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</si>
  <si>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</si>
  <si>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</si>
  <si>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</si>
  <si>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</si>
  <si>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</si>
  <si>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</si>
  <si>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</si>
  <si>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</si>
  <si>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</si>
  <si>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</si>
  <si>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</si>
  <si>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</si>
  <si>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</si>
  <si>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</si>
  <si>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</si>
  <si>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</si>
  <si>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</si>
  <si>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</si>
  <si>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</si>
  <si>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</si>
  <si>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</si>
  <si>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</si>
  <si>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</si>
  <si>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</si>
  <si>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</si>
  <si>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</si>
  <si>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</si>
  <si>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</si>
  <si>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</si>
  <si>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</si>
  <si>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</si>
  <si>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</si>
  <si>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</si>
  <si>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</si>
  <si>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</si>
  <si>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</si>
  <si>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</si>
  <si>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</si>
  <si>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</si>
  <si>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</si>
  <si>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</si>
  <si>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</si>
  <si>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</si>
  <si>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</si>
  <si>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</si>
  <si>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</si>
  <si>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</si>
  <si>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</si>
  <si>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</si>
  <si>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</si>
  <si>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</si>
  <si>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</si>
  <si>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</si>
  <si>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</si>
  <si>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</si>
  <si>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</si>
  <si>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</si>
  <si>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</si>
  <si>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</si>
  <si>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</si>
  <si>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</si>
  <si>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</si>
  <si>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</si>
  <si>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</si>
  <si>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</si>
  <si>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</si>
  <si>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</si>
  <si>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</si>
  <si>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</si>
  <si>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</si>
  <si>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</si>
  <si>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</si>
  <si>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</si>
  <si>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</si>
  <si>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</si>
  <si>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</si>
  <si>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</si>
  <si>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</si>
  <si>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</si>
  <si>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</si>
  <si>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</si>
  <si>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</si>
  <si>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</si>
  <si>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</si>
  <si>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</si>
  <si>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</si>
  <si>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</si>
  <si>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</si>
  <si>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</si>
  <si>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</si>
  <si>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</si>
  <si>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</si>
  <si>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</si>
  <si>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</si>
  <si>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</si>
  <si>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</si>
  <si>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</si>
  <si>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</si>
  <si>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</si>
  <si>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</si>
  <si>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</si>
  <si>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</si>
  <si>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</si>
  <si>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</si>
  <si>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</si>
  <si>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</si>
  <si>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</si>
  <si>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</si>
  <si>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</si>
  <si>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</si>
  <si>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</si>
  <si>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</si>
  <si>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</si>
  <si>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</si>
  <si>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</si>
  <si>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</si>
  <si>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</si>
  <si>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</si>
  <si>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</si>
  <si>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</si>
  <si>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</si>
  <si>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</si>
  <si>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</si>
  <si>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</si>
  <si>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</si>
  <si>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</si>
  <si>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</si>
  <si>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</si>
  <si>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</si>
  <si>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</si>
  <si>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</si>
  <si>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</si>
  <si>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</si>
  <si>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</si>
  <si>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</si>
  <si>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</si>
  <si>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</si>
  <si>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</si>
  <si>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</si>
  <si>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</si>
  <si>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</si>
  <si>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</si>
  <si>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</si>
  <si>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</si>
  <si>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</si>
  <si>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</si>
  <si>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</si>
  <si>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</si>
  <si>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</si>
  <si>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</si>
  <si>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</si>
  <si>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</si>
  <si>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</si>
  <si>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</si>
  <si>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</si>
  <si>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</si>
  <si>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</si>
  <si>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</si>
  <si>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</si>
  <si>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</si>
  <si>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</si>
  <si>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</si>
  <si>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</si>
  <si>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</si>
  <si>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</si>
  <si>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</si>
  <si>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</si>
  <si>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</si>
  <si>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</si>
  <si>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</si>
  <si>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</si>
  <si>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</si>
  <si>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</si>
  <si>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</si>
  <si>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</si>
  <si>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</si>
  <si>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</si>
  <si>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</si>
  <si>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</si>
  <si>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</si>
  <si>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</si>
  <si>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</si>
  <si>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</si>
  <si>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</si>
  <si>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</si>
  <si>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</si>
  <si>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</si>
  <si>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</si>
  <si>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</si>
  <si>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</si>
  <si>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</si>
  <si>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</si>
  <si>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</si>
  <si>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</si>
  <si>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</si>
  <si>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</si>
  <si>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</si>
  <si>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</si>
  <si>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</si>
  <si>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</si>
  <si>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</si>
  <si>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</si>
  <si>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</si>
  <si>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</si>
  <si>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</si>
  <si>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</si>
  <si>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</si>
  <si>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</si>
  <si>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</si>
  <si>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</si>
  <si>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</si>
  <si>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</si>
  <si>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</si>
  <si>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</si>
  <si>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</si>
  <si>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</si>
  <si>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</si>
  <si>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</si>
  <si>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</si>
  <si>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</si>
  <si>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</si>
  <si>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</si>
  <si>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</si>
  <si>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</si>
  <si>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</si>
  <si>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</si>
  <si>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</si>
  <si>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</si>
  <si>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</si>
  <si>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</si>
  <si>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</si>
  <si>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</si>
  <si>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</si>
  <si>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</si>
  <si>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</si>
  <si>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</si>
  <si>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</si>
  <si>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</si>
  <si>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</si>
  <si>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</si>
  <si>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</si>
  <si>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</si>
  <si>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</si>
  <si>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</si>
  <si>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</si>
  <si>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</si>
  <si>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</si>
  <si>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</si>
  <si>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</si>
  <si>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</si>
  <si>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</si>
  <si>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</si>
  <si>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</si>
  <si>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</si>
  <si>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</si>
  <si>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</si>
  <si>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</si>
  <si>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</si>
  <si>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</si>
  <si>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</si>
  <si>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</si>
  <si>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</si>
  <si>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</si>
  <si>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</si>
  <si>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</si>
  <si>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</si>
  <si>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</si>
  <si>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</si>
  <si>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</si>
  <si>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</si>
  <si>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</si>
  <si>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</si>
  <si>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</si>
  <si>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</si>
  <si>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</si>
  <si>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</si>
  <si>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</si>
  <si>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</si>
  <si>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</si>
  <si>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</si>
  <si>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</si>
  <si>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</si>
  <si>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</si>
  <si>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</si>
  <si>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</si>
  <si>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</si>
  <si>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</si>
  <si>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</si>
  <si>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</si>
  <si>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</si>
  <si>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</si>
  <si>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</si>
  <si>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</si>
  <si>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</si>
  <si>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</si>
  <si>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</si>
  <si>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</si>
  <si>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</si>
  <si>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</si>
  <si>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</si>
  <si>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</si>
  <si>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</si>
  <si>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</si>
  <si>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</si>
  <si>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</si>
  <si>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</si>
  <si>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</si>
  <si>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</si>
  <si>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</si>
  <si>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</si>
  <si>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</si>
  <si>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</si>
  <si>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</si>
  <si>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</si>
  <si>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</si>
  <si>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</si>
  <si>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</si>
  <si>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</si>
  <si>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</si>
  <si>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</si>
  <si>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</si>
  <si>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</si>
  <si>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</si>
  <si>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</si>
  <si>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</si>
  <si>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</si>
  <si>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</si>
  <si>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</si>
  <si>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</si>
  <si>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</si>
  <si>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</si>
  <si>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</si>
  <si>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</si>
  <si>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</si>
  <si>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</si>
  <si>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</si>
  <si>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</si>
  <si>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</si>
  <si>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</si>
  <si>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</si>
  <si>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</si>
  <si>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</si>
  <si>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</si>
  <si>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</si>
  <si>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</si>
  <si>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</si>
  <si>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</si>
  <si>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</si>
  <si>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</si>
  <si>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</si>
  <si>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</si>
  <si>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</si>
  <si>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</si>
  <si>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</si>
  <si>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</si>
  <si>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</si>
  <si>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</si>
  <si>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</si>
  <si>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</si>
  <si>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</si>
  <si>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</si>
  <si>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</si>
  <si>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</si>
  <si>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</si>
  <si>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</si>
  <si>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</si>
  <si>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</si>
  <si>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</si>
  <si>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</si>
  <si>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</si>
  <si>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</si>
  <si>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</si>
  <si>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</si>
  <si>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</si>
  <si>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</si>
  <si>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</si>
  <si>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</si>
  <si>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</si>
  <si>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</si>
  <si>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</si>
  <si>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</si>
  <si>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</si>
  <si>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</si>
  <si>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</si>
  <si>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</si>
  <si>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</si>
  <si>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</si>
  <si>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</si>
  <si>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</si>
  <si>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</si>
  <si>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</si>
  <si>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</si>
  <si>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</si>
  <si>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</si>
  <si>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</si>
  <si>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</si>
  <si>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</si>
  <si>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</si>
  <si>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</si>
  <si>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</si>
  <si>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</si>
  <si>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</si>
  <si>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</si>
  <si>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</si>
  <si>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</si>
  <si>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</si>
  <si>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</si>
  <si>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</si>
  <si>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</si>
  <si>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</si>
  <si>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</si>
  <si>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</si>
  <si>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</si>
  <si>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</si>
  <si>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</si>
  <si>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</si>
  <si>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</si>
  <si>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</si>
  <si>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</si>
  <si>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</si>
  <si>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</si>
  <si>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</si>
  <si>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</si>
  <si>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</si>
  <si>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</si>
  <si>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</si>
  <si>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</si>
  <si>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</si>
  <si>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</si>
  <si>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</si>
  <si>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</si>
  <si>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</si>
  <si>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</si>
  <si>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</si>
  <si>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</si>
  <si>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</si>
  <si>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</si>
  <si>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</si>
  <si>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</si>
  <si>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</si>
  <si>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</si>
  <si>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</si>
  <si>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</si>
  <si>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</si>
  <si>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</si>
  <si>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</si>
  <si>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</si>
  <si>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</si>
  <si>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</si>
  <si>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</si>
  <si>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</si>
  <si>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</si>
  <si>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</si>
  <si>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</si>
  <si>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</si>
  <si>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</si>
  <si>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</si>
  <si>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</si>
  <si>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</si>
  <si>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</si>
  <si>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</si>
  <si>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</si>
  <si>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</si>
  <si>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</si>
  <si>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</si>
  <si>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</si>
  <si>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</si>
  <si>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</si>
  <si>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</si>
  <si>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</si>
  <si>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</si>
  <si>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</si>
  <si>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</si>
  <si>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</si>
  <si>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</si>
  <si>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</si>
  <si>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</si>
  <si>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</si>
  <si>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</si>
  <si>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</si>
  <si>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</si>
  <si>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</si>
  <si>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</si>
  <si>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</si>
  <si>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</si>
  <si>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</si>
  <si>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</si>
  <si>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</si>
  <si>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</si>
  <si>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</si>
  <si>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</si>
  <si>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</si>
  <si>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</si>
  <si>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</si>
  <si>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</si>
  <si>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</si>
  <si>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</si>
  <si>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</si>
  <si>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</si>
  <si>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</si>
  <si>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</si>
  <si>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</si>
  <si>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</si>
  <si>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</si>
  <si>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</si>
  <si>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</si>
  <si>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</si>
  <si>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</si>
  <si>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</si>
  <si>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</si>
  <si>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</si>
  <si>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</si>
  <si>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</si>
  <si>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</si>
  <si>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</si>
  <si>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</si>
  <si>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</si>
  <si>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</si>
  <si>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</si>
  <si>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</si>
  <si>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</si>
  <si>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</si>
  <si>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</si>
  <si>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</si>
  <si>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</si>
  <si>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</si>
  <si>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</si>
  <si>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</si>
  <si>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</si>
  <si>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</si>
  <si>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</si>
  <si>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</si>
  <si>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</si>
  <si>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</si>
  <si>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</si>
  <si>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</si>
  <si>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</si>
  <si>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</si>
  <si>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</si>
  <si>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</si>
  <si>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</si>
  <si>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</si>
  <si>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</si>
  <si>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</si>
  <si>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</si>
  <si>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</si>
  <si>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</si>
  <si>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</si>
  <si>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</si>
  <si>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</si>
  <si>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</si>
  <si>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</si>
  <si>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</si>
  <si>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</si>
  <si>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Atarjea, Gto.</t>
  </si>
  <si>
    <t>Del 1 de Enero al 31 de Marzo de 2026</t>
  </si>
  <si>
    <t>Prof. José Luis Rivas Loyola</t>
  </si>
  <si>
    <t>Tesorero Municipal</t>
  </si>
  <si>
    <t>C.P. Jorge García Hernández</t>
  </si>
  <si>
    <t xml:space="preserve">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</si>
</sst>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3" fillId="0" borderId="0" xfId="0" applyFont="1" applyAlignment="1" applyProtection="1">
      <alignment horizontal="center"/>
      <protection locked="0"/>
    </xf>
    <xf numFmtId="0" fontId="2" fillId="0" borderId="0" xfId="12" applyFont="1" applyAlignment="1">
      <alignment wrapText="1"/>
    </xf>
    <xf numFmtId="0" fontId="3" fillId="0" borderId="0" xfId="0" applyFont="1" applyProtection="1">
      <protection locked="0"/>
    </xf>
  </cellXfs>
  <cellStyles count="26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3 2" xfId="22"/>
    <cellStyle name="Millares 2 4" xfId="20"/>
    <cellStyle name="Millares 3" xfId="19"/>
    <cellStyle name="Millares 3 2" xfId="25"/>
    <cellStyle name="Millares 4" xfId="17"/>
    <cellStyle name="Millares 4 2" xfId="23"/>
    <cellStyle name="Millares 5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517738</xdr:colOff>
      <xdr:row>3</xdr:row>
      <xdr:rowOff>295275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813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832063</xdr:colOff>
      <xdr:row>3</xdr:row>
      <xdr:rowOff>180975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813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832063</xdr:colOff>
      <xdr:row>3</xdr:row>
      <xdr:rowOff>180975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813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3</xdr:row>
      <xdr:rowOff>180975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6"/>
  <sheetViews>
    <sheetView view="pageBreakPreview" zoomScaleNormal="100" zoomScaleSheetLayoutView="100" workbookViewId="0">
      <pane ySplit="5" topLeftCell="A24" activePane="bottomLeft" state="frozen"/>
      <selection activeCell="A14" sqref="A14:B14"/>
      <selection pane="bottomLeft" activeCell="I52" sqref="I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596</v>
      </c>
      <c r="B1" s="162"/>
      <c r="C1" s="104" t="s">
        <v>495</v>
      </c>
      <c r="D1" s="105">
        <v>2026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149999999999999" customHeight="1" x14ac:dyDescent="0.2">
      <c r="A3" s="165" t="s">
        <v>597</v>
      </c>
      <c r="B3" s="166"/>
      <c r="C3" s="10" t="s">
        <v>497</v>
      </c>
      <c r="D3" s="107">
        <v>1</v>
      </c>
    </row>
    <row r="4" spans="1:4" ht="26.25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5" spans="2:5" ht="12.75" x14ac:dyDescent="0.2">
      <c r="B55" s="198" t="s">
        <v>598</v>
      </c>
      <c r="C55" s="196" t="s">
        <v>600</v>
      </c>
      <c r="D55" s="196"/>
      <c r="E55" s="196"/>
    </row>
    <row r="56" spans="2:5" ht="12.75" x14ac:dyDescent="0.2">
      <c r="B56" s="198" t="s">
        <v>601</v>
      </c>
      <c r="C56" s="196" t="s">
        <v>599</v>
      </c>
      <c r="D56" s="196"/>
      <c r="E56" s="196"/>
    </row>
  </sheetData>
  <sheetProtection formatCells="0" formatColumns="0" formatRows="0" autoFilter="0" pivotTables="0"/>
  <mergeCells count="6">
    <mergeCell ref="A1:B1"/>
    <mergeCell ref="A2:B2"/>
    <mergeCell ref="A3:B3"/>
    <mergeCell ref="A4:D4"/>
    <mergeCell ref="C56:E56"/>
    <mergeCell ref="C55:E55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view="pageBreakPreview" topLeftCell="A130" zoomScale="60" zoomScaleNormal="100" workbookViewId="0">
      <selection activeCell="M194" sqref="M1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2026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27565498.93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144148.37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36288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36288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2923.3199999999997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1000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1923.32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30104.77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30104.77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74832.28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68832.28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6000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197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197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197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197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197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197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27421350.559999999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26046826.379999999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17723456.129999999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7967292.6299999999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356077.62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1374524.18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1374524.18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13310059.35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8750566.1600000001</v>
      </c>
      <c r="D95" s="112">
        <f>C95/$C$94</f>
        <v>0.65744005566737018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4073119.24</v>
      </c>
      <c r="D96" s="112">
        <f t="shared" ref="D96:D159" si="0">C96/$C$94</f>
        <v>0.30601811253381078</v>
      </c>
      <c r="E96" s="41"/>
    </row>
    <row r="97" spans="1:5" x14ac:dyDescent="0.2">
      <c r="A97" s="43">
        <v>5111</v>
      </c>
      <c r="B97" s="41" t="s">
        <v>280</v>
      </c>
      <c r="C97" s="141">
        <v>3463188.14</v>
      </c>
      <c r="D97" s="44">
        <f t="shared" si="0"/>
        <v>0.2601932905731183</v>
      </c>
      <c r="E97" s="41"/>
    </row>
    <row r="98" spans="1:5" x14ac:dyDescent="0.2">
      <c r="A98" s="43">
        <v>5112</v>
      </c>
      <c r="B98" s="41" t="s">
        <v>281</v>
      </c>
      <c r="C98" s="141">
        <v>248528.85</v>
      </c>
      <c r="D98" s="44">
        <f t="shared" si="0"/>
        <v>1.8672257085014427E-2</v>
      </c>
      <c r="E98" s="41"/>
    </row>
    <row r="99" spans="1:5" x14ac:dyDescent="0.2">
      <c r="A99" s="43">
        <v>5113</v>
      </c>
      <c r="B99" s="41" t="s">
        <v>282</v>
      </c>
      <c r="C99" s="141">
        <v>131491.18</v>
      </c>
      <c r="D99" s="44">
        <f t="shared" si="0"/>
        <v>9.8790829208436244E-3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229911.07</v>
      </c>
      <c r="D101" s="44">
        <f t="shared" si="0"/>
        <v>1.727348195483441E-2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2496142.9900000002</v>
      </c>
      <c r="D103" s="112">
        <f t="shared" si="0"/>
        <v>0.18753808111306433</v>
      </c>
      <c r="E103" s="41"/>
    </row>
    <row r="104" spans="1:5" x14ac:dyDescent="0.2">
      <c r="A104" s="43">
        <v>5121</v>
      </c>
      <c r="B104" s="41" t="s">
        <v>287</v>
      </c>
      <c r="C104" s="141">
        <v>169423.35999999999</v>
      </c>
      <c r="D104" s="44">
        <f t="shared" si="0"/>
        <v>1.2728971039486761E-2</v>
      </c>
      <c r="E104" s="41"/>
    </row>
    <row r="105" spans="1:5" x14ac:dyDescent="0.2">
      <c r="A105" s="43">
        <v>5122</v>
      </c>
      <c r="B105" s="41" t="s">
        <v>288</v>
      </c>
      <c r="C105" s="141">
        <v>126113.99</v>
      </c>
      <c r="D105" s="44">
        <f t="shared" si="0"/>
        <v>9.4750884788503981E-3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34054.639999999999</v>
      </c>
      <c r="D107" s="44">
        <f t="shared" si="0"/>
        <v>2.5585640983636936E-3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1667328.61</v>
      </c>
      <c r="D109" s="44">
        <f t="shared" si="0"/>
        <v>0.12526830768789923</v>
      </c>
      <c r="E109" s="41"/>
    </row>
    <row r="110" spans="1:5" x14ac:dyDescent="0.2">
      <c r="A110" s="43">
        <v>5127</v>
      </c>
      <c r="B110" s="41" t="s">
        <v>293</v>
      </c>
      <c r="C110" s="141">
        <v>6013.44</v>
      </c>
      <c r="D110" s="44">
        <f t="shared" si="0"/>
        <v>4.5179663304807123E-4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493208.95</v>
      </c>
      <c r="D112" s="44">
        <f t="shared" si="0"/>
        <v>3.705535317541616E-2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2181303.9299999997</v>
      </c>
      <c r="D113" s="112">
        <f t="shared" si="0"/>
        <v>0.16388386202049504</v>
      </c>
      <c r="E113" s="41"/>
    </row>
    <row r="114" spans="1:5" x14ac:dyDescent="0.2">
      <c r="A114" s="43">
        <v>5131</v>
      </c>
      <c r="B114" s="41" t="s">
        <v>297</v>
      </c>
      <c r="C114" s="141">
        <v>865034.51</v>
      </c>
      <c r="D114" s="44">
        <f t="shared" si="0"/>
        <v>6.4991033266880216E-2</v>
      </c>
      <c r="E114" s="41"/>
    </row>
    <row r="115" spans="1:5" x14ac:dyDescent="0.2">
      <c r="A115" s="43">
        <v>5132</v>
      </c>
      <c r="B115" s="41" t="s">
        <v>298</v>
      </c>
      <c r="C115" s="141">
        <v>24450</v>
      </c>
      <c r="D115" s="44">
        <f t="shared" si="0"/>
        <v>1.8369564971173476E-3</v>
      </c>
      <c r="E115" s="41"/>
    </row>
    <row r="116" spans="1:5" x14ac:dyDescent="0.2">
      <c r="A116" s="43">
        <v>5133</v>
      </c>
      <c r="B116" s="41" t="s">
        <v>299</v>
      </c>
      <c r="C116" s="141">
        <v>259770.17</v>
      </c>
      <c r="D116" s="44">
        <f t="shared" si="0"/>
        <v>1.9516830328784374E-2</v>
      </c>
      <c r="E116" s="41"/>
    </row>
    <row r="117" spans="1:5" x14ac:dyDescent="0.2">
      <c r="A117" s="43">
        <v>5134</v>
      </c>
      <c r="B117" s="41" t="s">
        <v>300</v>
      </c>
      <c r="C117" s="141">
        <v>180241.03</v>
      </c>
      <c r="D117" s="44">
        <f t="shared" si="0"/>
        <v>1.3541714973645104E-2</v>
      </c>
      <c r="E117" s="41"/>
    </row>
    <row r="118" spans="1:5" x14ac:dyDescent="0.2">
      <c r="A118" s="43">
        <v>5135</v>
      </c>
      <c r="B118" s="41" t="s">
        <v>301</v>
      </c>
      <c r="C118" s="141">
        <v>314058.13</v>
      </c>
      <c r="D118" s="44">
        <f t="shared" si="0"/>
        <v>2.3595546927444769E-2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105323.88</v>
      </c>
      <c r="D120" s="44">
        <f t="shared" si="0"/>
        <v>7.9131037082866198E-3</v>
      </c>
      <c r="E120" s="41"/>
    </row>
    <row r="121" spans="1:5" x14ac:dyDescent="0.2">
      <c r="A121" s="43">
        <v>5138</v>
      </c>
      <c r="B121" s="41" t="s">
        <v>304</v>
      </c>
      <c r="C121" s="141">
        <v>312637.21000000002</v>
      </c>
      <c r="D121" s="44">
        <f t="shared" si="0"/>
        <v>2.3488791580782847E-2</v>
      </c>
      <c r="E121" s="41"/>
    </row>
    <row r="122" spans="1:5" x14ac:dyDescent="0.2">
      <c r="A122" s="43">
        <v>5139</v>
      </c>
      <c r="B122" s="41" t="s">
        <v>305</v>
      </c>
      <c r="C122" s="141">
        <v>119789</v>
      </c>
      <c r="D122" s="44">
        <f t="shared" si="0"/>
        <v>8.9998847375537816E-3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3730640.68</v>
      </c>
      <c r="D123" s="112">
        <f t="shared" si="0"/>
        <v>0.28028730615690306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960000</v>
      </c>
      <c r="D127" s="112">
        <f t="shared" si="0"/>
        <v>7.2125899273319166E-2</v>
      </c>
      <c r="E127" s="41"/>
    </row>
    <row r="128" spans="1:5" x14ac:dyDescent="0.2">
      <c r="A128" s="43">
        <v>5221</v>
      </c>
      <c r="B128" s="41" t="s">
        <v>311</v>
      </c>
      <c r="C128" s="141">
        <v>960000</v>
      </c>
      <c r="D128" s="44">
        <f t="shared" si="0"/>
        <v>7.2125899273319166E-2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2770640.68</v>
      </c>
      <c r="D133" s="112">
        <f t="shared" si="0"/>
        <v>0.20816140688358389</v>
      </c>
      <c r="E133" s="41"/>
    </row>
    <row r="134" spans="1:5" x14ac:dyDescent="0.2">
      <c r="A134" s="43">
        <v>5241</v>
      </c>
      <c r="B134" s="41" t="s">
        <v>315</v>
      </c>
      <c r="C134" s="141">
        <v>2770640.68</v>
      </c>
      <c r="D134" s="44">
        <f t="shared" si="0"/>
        <v>0.20816140688358389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828852.51</v>
      </c>
      <c r="D181" s="112">
        <f t="shared" si="1"/>
        <v>6.2272638175726848E-2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828852.51</v>
      </c>
      <c r="D182" s="112">
        <f t="shared" si="1"/>
        <v>6.2272638175726848E-2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826032.26</v>
      </c>
      <c r="D187" s="44">
        <f t="shared" si="1"/>
        <v>6.20607495638252E-2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2820.25</v>
      </c>
      <c r="D189" s="44">
        <f t="shared" si="1"/>
        <v>2.1188861190164416E-4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57" orientation="portrait" r:id="rId1"/>
  <rowBreaks count="2" manualBreakCount="2">
    <brk id="91" max="16383" man="1"/>
    <brk id="19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view="pageBreakPreview" zoomScale="60" zoomScaleNormal="60" workbookViewId="0">
      <selection activeCell="S21" sqref="S2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2026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1900263.32</v>
      </c>
      <c r="D15" s="143">
        <v>1900263.64</v>
      </c>
      <c r="E15" s="143">
        <v>1893489.21</v>
      </c>
      <c r="F15" s="143">
        <v>1892301.21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237788.32</v>
      </c>
      <c r="D16" s="143">
        <v>237788.32</v>
      </c>
      <c r="E16" s="143">
        <v>237788.32</v>
      </c>
      <c r="F16" s="143">
        <v>237788.32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1304941.6000000001</v>
      </c>
      <c r="D20" s="143">
        <v>1304941.6000000001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30000</v>
      </c>
      <c r="D21" s="143">
        <v>30000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72941.03</v>
      </c>
      <c r="D23" s="143">
        <v>72941.03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32520.09</v>
      </c>
      <c r="D24" s="143">
        <v>32520.09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-10000</v>
      </c>
      <c r="D26" s="143">
        <v>-10000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483524.18</v>
      </c>
      <c r="D27" s="143">
        <v>483524.18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-963755.72</v>
      </c>
      <c r="E46" s="14" t="str">
        <f>IF(OR(C46&lt;&gt;0),"","SIN INFORMACIÓN QUE REVELAR")</f>
        <v/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308711939.71000004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90000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296516178.54000002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12105761.17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36708073.229999997</v>
      </c>
      <c r="D64" s="143">
        <f t="shared" ref="D64:E64" si="0">SUM(D65:D72)</f>
        <v>826032.25999999989</v>
      </c>
      <c r="E64" s="143">
        <f t="shared" si="0"/>
        <v>20236964.149999999</v>
      </c>
    </row>
    <row r="65" spans="1:9" x14ac:dyDescent="0.2">
      <c r="A65" s="16">
        <v>1241</v>
      </c>
      <c r="B65" s="14" t="s">
        <v>158</v>
      </c>
      <c r="C65" s="143">
        <v>3770972.18</v>
      </c>
      <c r="D65" s="143">
        <v>64949.81</v>
      </c>
      <c r="E65" s="143">
        <v>1984417.62</v>
      </c>
    </row>
    <row r="66" spans="1:9" x14ac:dyDescent="0.2">
      <c r="A66" s="16">
        <v>1242</v>
      </c>
      <c r="B66" s="14" t="s">
        <v>159</v>
      </c>
      <c r="C66" s="143">
        <v>707713.18</v>
      </c>
      <c r="D66" s="143">
        <v>14029.05</v>
      </c>
      <c r="E66" s="143">
        <v>413516.69</v>
      </c>
    </row>
    <row r="67" spans="1:9" x14ac:dyDescent="0.2">
      <c r="A67" s="16">
        <v>1243</v>
      </c>
      <c r="B67" s="14" t="s">
        <v>160</v>
      </c>
      <c r="C67" s="143">
        <v>89341.47</v>
      </c>
      <c r="D67" s="143">
        <v>4467.07</v>
      </c>
      <c r="E67" s="143">
        <v>71473.17</v>
      </c>
    </row>
    <row r="68" spans="1:9" x14ac:dyDescent="0.2">
      <c r="A68" s="16">
        <v>1244</v>
      </c>
      <c r="B68" s="14" t="s">
        <v>161</v>
      </c>
      <c r="C68" s="143">
        <v>26278216.289999999</v>
      </c>
      <c r="D68" s="143">
        <v>730966.46</v>
      </c>
      <c r="E68" s="143">
        <v>13227663.949999999</v>
      </c>
    </row>
    <row r="69" spans="1:9" x14ac:dyDescent="0.2">
      <c r="A69" s="16">
        <v>1245</v>
      </c>
      <c r="B69" s="14" t="s">
        <v>162</v>
      </c>
      <c r="C69" s="143">
        <v>85869.01</v>
      </c>
      <c r="D69" s="143">
        <v>2146.7399999999998</v>
      </c>
      <c r="E69" s="143">
        <v>80133.87</v>
      </c>
    </row>
    <row r="70" spans="1:9" x14ac:dyDescent="0.2">
      <c r="A70" s="16">
        <v>1246</v>
      </c>
      <c r="B70" s="14" t="s">
        <v>163</v>
      </c>
      <c r="C70" s="143">
        <v>5735941.0999999996</v>
      </c>
      <c r="D70" s="143">
        <v>9473.1299999999992</v>
      </c>
      <c r="E70" s="143">
        <v>4459758.8499999996</v>
      </c>
    </row>
    <row r="71" spans="1:9" x14ac:dyDescent="0.2">
      <c r="A71" s="16">
        <v>1247</v>
      </c>
      <c r="B71" s="14" t="s">
        <v>164</v>
      </c>
      <c r="C71" s="143">
        <v>40020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112810</v>
      </c>
      <c r="D76" s="143">
        <f>SUM(D77:D81)</f>
        <v>2820.25</v>
      </c>
      <c r="E76" s="143">
        <f>SUM(E77:E81)</f>
        <v>77398.58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112810</v>
      </c>
      <c r="D77" s="143">
        <v>2820.25</v>
      </c>
      <c r="E77" s="143">
        <v>77398.58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5012322.9000000004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5012322.9000000004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2794522.11</v>
      </c>
      <c r="D110" s="143">
        <f>SUM(D111:D119)</f>
        <v>2794522.11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-566147.66</v>
      </c>
      <c r="D111" s="143">
        <f>C111</f>
        <v>-566147.66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-2305563.09</v>
      </c>
      <c r="D112" s="143">
        <f t="shared" ref="D112:D119" si="1">C112</f>
        <v>-2305563.09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2218756.5</v>
      </c>
      <c r="D113" s="143">
        <f t="shared" si="1"/>
        <v>2218756.5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281282</v>
      </c>
      <c r="D115" s="143">
        <f t="shared" si="1"/>
        <v>281282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1890227.67</v>
      </c>
      <c r="D117" s="143">
        <f t="shared" si="1"/>
        <v>1890227.67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1275966.69</v>
      </c>
      <c r="D119" s="143">
        <f t="shared" si="1"/>
        <v>1275966.69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130" zoomScaleNormal="100" zoomScaleSheetLayoutView="130" workbookViewId="0">
      <selection activeCell="D20" sqref="D2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2026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6071228.9299999997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811190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14255439.58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343034190.91000003</v>
      </c>
    </row>
    <row r="17" spans="1:5" x14ac:dyDescent="0.2">
      <c r="A17" s="26">
        <v>3230</v>
      </c>
      <c r="B17" s="22" t="s">
        <v>389</v>
      </c>
      <c r="C17" s="146">
        <f>SUM(C18:C21)</f>
        <v>1091735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1091735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2026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446567.46</v>
      </c>
      <c r="D9" s="146">
        <v>582716.67000000004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34292733.140000001</v>
      </c>
      <c r="D10" s="146">
        <v>32543382.109999999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34739300.600000001</v>
      </c>
      <c r="D16" s="147">
        <f>SUM(D9:D15)</f>
        <v>33126098.780000001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15042504.159999998</v>
      </c>
      <c r="D21" s="147">
        <f>SUM(D22:D28)</f>
        <v>20719759.710000001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14962762.369999999</v>
      </c>
      <c r="D26" s="146">
        <v>20329968.960000001</v>
      </c>
    </row>
    <row r="27" spans="1:5" x14ac:dyDescent="0.2">
      <c r="A27" s="26">
        <v>1236</v>
      </c>
      <c r="B27" s="22" t="s">
        <v>155</v>
      </c>
      <c r="C27" s="146">
        <v>79741.789999999994</v>
      </c>
      <c r="D27" s="146">
        <v>389790.75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2046848.16</v>
      </c>
      <c r="D29" s="147">
        <f>SUM(D30:D37)</f>
        <v>3900667.3400000003</v>
      </c>
    </row>
    <row r="30" spans="1:5" x14ac:dyDescent="0.2">
      <c r="A30" s="26">
        <v>1241</v>
      </c>
      <c r="B30" s="22" t="s">
        <v>158</v>
      </c>
      <c r="C30" s="146">
        <v>46858.16</v>
      </c>
      <c r="D30" s="146">
        <v>409856.38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171028.26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1999990</v>
      </c>
      <c r="D33" s="146">
        <v>3227800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91982.7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17089352.319999997</v>
      </c>
      <c r="D44" s="147">
        <f>D21+D29+D38</f>
        <v>24620427.050000001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14255439.58</v>
      </c>
      <c r="D48" s="147">
        <v>43980393.32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828852.51</v>
      </c>
      <c r="D49" s="147">
        <f>D54+D66+D94+D97+D50</f>
        <v>2648378.04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828852.51</v>
      </c>
      <c r="D66" s="147">
        <f>D67+D76+D79+D85</f>
        <v>2648378.04</v>
      </c>
    </row>
    <row r="67" spans="1:4" x14ac:dyDescent="0.2">
      <c r="A67" s="26">
        <v>5510</v>
      </c>
      <c r="B67" s="22" t="s">
        <v>358</v>
      </c>
      <c r="C67" s="146">
        <f>SUM(C68:C75)</f>
        <v>828852.51</v>
      </c>
      <c r="D67" s="146">
        <f>SUM(D68:D75)</f>
        <v>2648378.04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826032.26</v>
      </c>
      <c r="D72" s="146">
        <v>2637097.04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2820.25</v>
      </c>
      <c r="D74" s="146">
        <v>11281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15084292.09</v>
      </c>
      <c r="D139" s="147">
        <f>D48+D49-D103-D106</f>
        <v>46628771.359999999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2026</v>
      </c>
    </row>
    <row r="6" spans="1:3" x14ac:dyDescent="0.2">
      <c r="A6" s="45" t="s">
        <v>435</v>
      </c>
      <c r="B6" s="45"/>
      <c r="C6" s="88">
        <v>27565498.93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27565498.93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29">
        <v>2026</v>
      </c>
    </row>
    <row r="6" spans="1:3" x14ac:dyDescent="0.2">
      <c r="A6" s="70" t="s">
        <v>448</v>
      </c>
      <c r="B6" s="45"/>
      <c r="C6" s="92">
        <v>29570559.16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17089352.319999997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46858.16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1999990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14962762.369999999</v>
      </c>
    </row>
    <row r="21" spans="1:3" x14ac:dyDescent="0.2">
      <c r="A21" s="76" t="s">
        <v>478</v>
      </c>
      <c r="B21" s="63" t="s">
        <v>453</v>
      </c>
      <c r="C21" s="93">
        <v>79741.789999999994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828852.51</v>
      </c>
    </row>
    <row r="32" spans="1:3" x14ac:dyDescent="0.2">
      <c r="A32" s="76" t="s">
        <v>470</v>
      </c>
      <c r="B32" s="63" t="s">
        <v>358</v>
      </c>
      <c r="C32" s="93">
        <v>828852.51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13310059.350000003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2026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81627513.959999993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-61236572.119999997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7174557.0899999999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-27565498.93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1" t="s">
        <v>406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-81627513.959999993</v>
      </c>
    </row>
    <row r="51" spans="1:3" x14ac:dyDescent="0.2">
      <c r="A51" s="22">
        <v>8220</v>
      </c>
      <c r="B51" s="103" t="s">
        <v>46</v>
      </c>
      <c r="C51" s="160">
        <v>52366251.450000003</v>
      </c>
    </row>
    <row r="52" spans="1:3" x14ac:dyDescent="0.2">
      <c r="A52" s="22">
        <v>8230</v>
      </c>
      <c r="B52" s="103" t="s">
        <v>593</v>
      </c>
      <c r="C52" s="160">
        <v>-53412520.090000004</v>
      </c>
    </row>
    <row r="53" spans="1:3" x14ac:dyDescent="0.2">
      <c r="A53" s="22">
        <v>8240</v>
      </c>
      <c r="B53" s="103" t="s">
        <v>45</v>
      </c>
      <c r="C53" s="160">
        <v>53103223.439999998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29570559.16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2026-05-04T18:04:54Z</cp:lastPrinted>
  <dcterms:created xsi:type="dcterms:W3CDTF">2012-12-11T20:36:24Z</dcterms:created>
  <dcterms:modified xsi:type="dcterms:W3CDTF">2026-05-04T18:06:34Z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